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200" windowHeight="11745"/>
  </bookViews>
  <sheets>
    <sheet name="источники" sheetId="11" r:id="rId1"/>
    <sheet name="доходы" sheetId="16" r:id="rId2"/>
    <sheet name="функц" sheetId="19" r:id="rId3"/>
    <sheet name="ВЕДОМСТВ" sheetId="12" r:id="rId4"/>
    <sheet name="муниц прогр" sheetId="15" r:id="rId5"/>
    <sheet name="резервный фонд" sheetId="17" r:id="rId6"/>
  </sheets>
  <definedNames>
    <definedName name="_xlnm._FilterDatabase" localSheetId="3" hidden="1">ВЕДОМСТВ!$A$8:$I$675</definedName>
    <definedName name="_xlnm._FilterDatabase" localSheetId="1" hidden="1">доходы!$A$7:$G$82</definedName>
    <definedName name="_xlnm._FilterDatabase" localSheetId="2" hidden="1">функц!$A$8:$H$574</definedName>
    <definedName name="_xlnm.Print_Titles" localSheetId="3">ВЕДОМСТВ!$6:$8</definedName>
    <definedName name="_xlnm.Print_Titles" localSheetId="1">доходы!$7:$7</definedName>
    <definedName name="_xlnm.Print_Titles" localSheetId="4">'муниц прогр'!$4:$4</definedName>
    <definedName name="_xlnm.Print_Titles" localSheetId="2">функц!$6:$8</definedName>
    <definedName name="_xlnm.Print_Area" localSheetId="3">ВЕДОМСТВ!$A$1:$I$675</definedName>
    <definedName name="_xlnm.Print_Area" localSheetId="1">доходы!$A$1:$E$82</definedName>
    <definedName name="_xlnm.Print_Area" localSheetId="0">источники!$A$1:$D$16</definedName>
    <definedName name="_xlnm.Print_Area" localSheetId="4">'муниц прогр'!$A$1:$F$53</definedName>
    <definedName name="_xlnm.Print_Area" localSheetId="5">'резервный фонд'!$A$1:$E$26</definedName>
    <definedName name="_xlnm.Print_Area" localSheetId="2">функц!$A$1:$H$573</definedName>
  </definedNames>
  <calcPr calcId="125725"/>
</workbook>
</file>

<file path=xl/calcChain.xml><?xml version="1.0" encoding="utf-8"?>
<calcChain xmlns="http://schemas.openxmlformats.org/spreadsheetml/2006/main">
  <c r="H573" i="19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0"/>
  <c r="H549"/>
  <c r="H548"/>
  <c r="H547"/>
  <c r="H545"/>
  <c r="H544"/>
  <c r="H543"/>
  <c r="H542"/>
  <c r="H541"/>
  <c r="H540"/>
  <c r="H539"/>
  <c r="H538"/>
  <c r="H537"/>
  <c r="H536"/>
  <c r="H535"/>
  <c r="H534"/>
  <c r="H533"/>
  <c r="H532"/>
  <c r="H531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34"/>
  <c r="H333"/>
  <c r="H332"/>
  <c r="H331"/>
  <c r="H330"/>
  <c r="H329"/>
  <c r="H328"/>
  <c r="H327"/>
  <c r="H326"/>
  <c r="H325"/>
  <c r="H324"/>
  <c r="H323"/>
  <c r="H322"/>
  <c r="H321"/>
  <c r="H320"/>
  <c r="H318"/>
  <c r="H317"/>
  <c r="H316"/>
  <c r="H315"/>
  <c r="H314"/>
  <c r="H313"/>
  <c r="H312"/>
  <c r="H311"/>
  <c r="H310"/>
  <c r="H309"/>
  <c r="H308"/>
  <c r="H307"/>
  <c r="H306"/>
  <c r="H300"/>
  <c r="H299"/>
  <c r="H298"/>
  <c r="H297"/>
  <c r="H290"/>
  <c r="H289"/>
  <c r="H288"/>
  <c r="H287"/>
  <c r="H284"/>
  <c r="H283"/>
  <c r="H282"/>
  <c r="H279"/>
  <c r="H278"/>
  <c r="H277"/>
  <c r="H276"/>
  <c r="H275"/>
  <c r="H274"/>
  <c r="H273"/>
  <c r="H272"/>
  <c r="H271"/>
  <c r="H270"/>
  <c r="H269"/>
  <c r="H268"/>
  <c r="H267"/>
  <c r="H266"/>
  <c r="H265"/>
  <c r="H258"/>
  <c r="H257"/>
  <c r="H256"/>
  <c r="H255"/>
  <c r="H254"/>
  <c r="H253"/>
  <c r="H252"/>
  <c r="H251"/>
  <c r="H250"/>
  <c r="H247"/>
  <c r="H246"/>
  <c r="H245"/>
  <c r="H244"/>
  <c r="H243"/>
  <c r="H242"/>
  <c r="H240"/>
  <c r="H239"/>
  <c r="H238"/>
  <c r="H237"/>
  <c r="H234"/>
  <c r="H233"/>
  <c r="H230"/>
  <c r="H229"/>
  <c r="H228"/>
  <c r="H227"/>
  <c r="H226"/>
  <c r="H225"/>
  <c r="H224"/>
  <c r="H221"/>
  <c r="H220"/>
  <c r="H219"/>
  <c r="H218"/>
  <c r="H217"/>
  <c r="H216"/>
  <c r="H215"/>
  <c r="H214"/>
  <c r="H213"/>
  <c r="H212"/>
  <c r="H211"/>
  <c r="H207"/>
  <c r="H206"/>
  <c r="H205"/>
  <c r="H204"/>
  <c r="H203"/>
  <c r="H202"/>
  <c r="H201"/>
  <c r="H200"/>
  <c r="H199"/>
  <c r="H198"/>
  <c r="H195"/>
  <c r="H194"/>
  <c r="H192"/>
  <c r="H191"/>
  <c r="H190"/>
  <c r="H189"/>
  <c r="H188"/>
  <c r="H187"/>
  <c r="H186"/>
  <c r="H185"/>
  <c r="H184"/>
  <c r="H183"/>
  <c r="H182"/>
  <c r="H181"/>
  <c r="H174"/>
  <c r="H173"/>
  <c r="H172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5"/>
  <c r="H144"/>
  <c r="H143"/>
  <c r="H142"/>
  <c r="H141"/>
  <c r="H140"/>
  <c r="H135"/>
  <c r="H134"/>
  <c r="H133"/>
  <c r="H132"/>
  <c r="H130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3"/>
  <c r="H72"/>
  <c r="H71"/>
  <c r="H70"/>
  <c r="H68"/>
  <c r="H67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4"/>
  <c r="H23"/>
  <c r="H22"/>
  <c r="H21"/>
  <c r="H20"/>
  <c r="H19"/>
  <c r="H18"/>
  <c r="H17"/>
  <c r="H16"/>
  <c r="H15"/>
  <c r="H14"/>
  <c r="H13"/>
  <c r="H12"/>
  <c r="H11"/>
  <c r="H10"/>
  <c r="H9"/>
  <c r="H74" l="1"/>
  <c r="H131"/>
  <c r="H193"/>
  <c r="H210"/>
  <c r="H241"/>
  <c r="H264"/>
  <c r="H474"/>
  <c r="H25"/>
  <c r="H69"/>
  <c r="H75"/>
  <c r="H413"/>
  <c r="H263"/>
  <c r="H285"/>
  <c r="I470" i="12"/>
  <c r="I468"/>
  <c r="I469"/>
  <c r="I474"/>
  <c r="I475"/>
  <c r="I476"/>
  <c r="I472" l="1"/>
  <c r="I471"/>
  <c r="I236" l="1"/>
  <c r="I68"/>
  <c r="I675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7"/>
  <c r="I228"/>
  <c r="I229"/>
  <c r="I230"/>
  <c r="I231"/>
  <c r="I232"/>
  <c r="I233"/>
  <c r="I234"/>
  <c r="I235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5"/>
  <c r="I416"/>
  <c r="I417"/>
  <c r="I418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77"/>
  <c r="I478"/>
  <c r="I479"/>
  <c r="I480"/>
  <c r="I481"/>
  <c r="I482"/>
  <c r="I483"/>
  <c r="I484"/>
  <c r="I485"/>
  <c r="I486"/>
  <c r="I487"/>
  <c r="I488"/>
  <c r="I489"/>
  <c r="I490"/>
  <c r="I491"/>
  <c r="I492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9"/>
  <c r="I493" l="1"/>
  <c r="I473"/>
  <c r="I414"/>
  <c r="I419"/>
  <c r="I154"/>
  <c r="I226"/>
  <c r="C26" i="17" l="1"/>
  <c r="E36" i="15"/>
  <c r="E32"/>
  <c r="E15"/>
  <c r="D80" i="16" l="1"/>
  <c r="C80"/>
  <c r="E48"/>
  <c r="E49"/>
  <c r="E50"/>
  <c r="E52"/>
  <c r="E56"/>
  <c r="D25"/>
  <c r="C8" i="11" l="1"/>
  <c r="D5"/>
  <c r="E46" i="16" l="1"/>
  <c r="E61" l="1"/>
  <c r="D65" l="1"/>
  <c r="E53"/>
  <c r="E57"/>
  <c r="E59"/>
  <c r="D51"/>
  <c r="C51"/>
  <c r="E51" l="1"/>
  <c r="D44"/>
  <c r="C65" l="1"/>
  <c r="C64" s="1"/>
  <c r="C60" s="1"/>
  <c r="D9"/>
  <c r="D35"/>
  <c r="D33"/>
  <c r="D29"/>
  <c r="D27"/>
  <c r="D22"/>
  <c r="D17"/>
  <c r="D13"/>
  <c r="D11"/>
  <c r="D78"/>
  <c r="C78"/>
  <c r="C44"/>
  <c r="C42"/>
  <c r="C35"/>
  <c r="C33"/>
  <c r="C27"/>
  <c r="C29"/>
  <c r="C25"/>
  <c r="C22"/>
  <c r="C17"/>
  <c r="C13"/>
  <c r="C11"/>
  <c r="C9"/>
  <c r="E79"/>
  <c r="E76"/>
  <c r="E75"/>
  <c r="E74"/>
  <c r="E73"/>
  <c r="E72"/>
  <c r="E71"/>
  <c r="E70"/>
  <c r="E69"/>
  <c r="E68"/>
  <c r="E67"/>
  <c r="E66"/>
  <c r="E63"/>
  <c r="E62"/>
  <c r="E47"/>
  <c r="E45"/>
  <c r="E38"/>
  <c r="E37"/>
  <c r="E36"/>
  <c r="E34"/>
  <c r="E30"/>
  <c r="E28"/>
  <c r="E26"/>
  <c r="E24"/>
  <c r="E23"/>
  <c r="E20"/>
  <c r="E19"/>
  <c r="E18"/>
  <c r="E16"/>
  <c r="E15"/>
  <c r="E14"/>
  <c r="E12"/>
  <c r="E10"/>
  <c r="E17" l="1"/>
  <c r="E22"/>
  <c r="D32"/>
  <c r="C32"/>
  <c r="E9"/>
  <c r="D21"/>
  <c r="D8" s="1"/>
  <c r="E33"/>
  <c r="D60"/>
  <c r="E60" s="1"/>
  <c r="E65"/>
  <c r="E78"/>
  <c r="E35"/>
  <c r="E64"/>
  <c r="C41"/>
  <c r="C40" s="1"/>
  <c r="E29"/>
  <c r="C21"/>
  <c r="E27"/>
  <c r="E25"/>
  <c r="E13"/>
  <c r="E11"/>
  <c r="E32" l="1"/>
  <c r="E21"/>
  <c r="C8"/>
  <c r="E8" s="1"/>
  <c r="C82" l="1"/>
  <c r="E44"/>
  <c r="D42"/>
  <c r="D41" s="1"/>
  <c r="D40" s="1"/>
  <c r="D82" s="1"/>
  <c r="E43" l="1"/>
  <c r="E42" l="1"/>
  <c r="E41" l="1"/>
  <c r="E40" l="1"/>
  <c r="E82"/>
  <c r="F8" i="15"/>
  <c r="F7"/>
  <c r="F14"/>
  <c r="F39"/>
  <c r="E9"/>
  <c r="D9"/>
  <c r="F52"/>
  <c r="E51"/>
  <c r="D51"/>
  <c r="F50"/>
  <c r="F49"/>
  <c r="E47"/>
  <c r="D47"/>
  <c r="F46"/>
  <c r="F45"/>
  <c r="F44"/>
  <c r="E42"/>
  <c r="D42"/>
  <c r="F41"/>
  <c r="F40"/>
  <c r="E37"/>
  <c r="D37"/>
  <c r="F36"/>
  <c r="F35"/>
  <c r="F34"/>
  <c r="F33"/>
  <c r="F32"/>
  <c r="E30"/>
  <c r="D30"/>
  <c r="F29"/>
  <c r="F28"/>
  <c r="F27"/>
  <c r="E25"/>
  <c r="D25"/>
  <c r="F24"/>
  <c r="F23"/>
  <c r="F22"/>
  <c r="F21"/>
  <c r="F20"/>
  <c r="F19"/>
  <c r="F18"/>
  <c r="F17"/>
  <c r="D15"/>
  <c r="F13"/>
  <c r="F12"/>
  <c r="F11"/>
  <c r="E5"/>
  <c r="D5"/>
  <c r="E53" l="1"/>
  <c r="F5"/>
  <c r="F47"/>
  <c r="F25"/>
  <c r="F9"/>
  <c r="F30"/>
  <c r="F51"/>
  <c r="F42"/>
  <c r="F37"/>
  <c r="F15"/>
  <c r="D53"/>
  <c r="F53" l="1"/>
  <c r="C14" i="11"/>
  <c r="D14"/>
  <c r="D12" l="1"/>
  <c r="D8"/>
  <c r="C12"/>
  <c r="C5"/>
  <c r="D16" l="1"/>
  <c r="C16"/>
</calcChain>
</file>

<file path=xl/sharedStrings.xml><?xml version="1.0" encoding="utf-8"?>
<sst xmlns="http://schemas.openxmlformats.org/spreadsheetml/2006/main" count="3274" uniqueCount="726">
  <si>
    <t>730</t>
  </si>
  <si>
    <t>Обслуживание муниципального долга</t>
  </si>
  <si>
    <t>0910000000</t>
  </si>
  <si>
    <t>Подпрограмма «Управление муниципальным долгом»</t>
  </si>
  <si>
    <t>0900000000</t>
  </si>
  <si>
    <t>Муниципальная программа «Повышение эффективности управления общественными финансами городского округа «Город Кызыл РТ» на 2015-2017 годы»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</si>
  <si>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</si>
  <si>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</si>
  <si>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</si>
  <si>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</si>
  <si>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244</t>
  </si>
  <si>
    <t>0810120070</t>
  </si>
  <si>
    <t>Прочая закупка товаров, работ и услуг для обеспечения государственных (муниципальных) нужд</t>
  </si>
  <si>
    <t>Проведение спортивно-массовых мероприятий</t>
  </si>
  <si>
    <t>0810000000</t>
  </si>
  <si>
    <t>Подпрограмма «Спортивно-массовая и оздоровительная работа»</t>
  </si>
  <si>
    <t>0800000000</t>
  </si>
  <si>
    <t>Муниципальная программа «Развитие физической культуры, спорта и молодежной политики города Кызыла на 2015 – 2017 годы»</t>
  </si>
  <si>
    <t>Массовый спорт</t>
  </si>
  <si>
    <t>ФИЗИЧЕСКАЯ КУЛЬТУРА И СПОРТ</t>
  </si>
  <si>
    <t>852</t>
  </si>
  <si>
    <t>Уплата прочих налогов, сборов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</si>
  <si>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</si>
  <si>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</si>
  <si>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313</t>
  </si>
  <si>
    <t>Пособия, компенсации, меры социальной поддержки по публичным нормативным обязательствам</t>
  </si>
  <si>
    <t>122</t>
  </si>
  <si>
    <t>Иные выплаты персоналу государственных (муниципальных) органов, за исключением фонда оплаты труда</t>
  </si>
  <si>
    <t>7600000000</t>
  </si>
  <si>
    <t>0730176040</t>
  </si>
  <si>
    <t>851</t>
  </si>
  <si>
    <t>Уплата налога на имущество организаций и земельного налога</t>
  </si>
  <si>
    <t>242</t>
  </si>
  <si>
    <t>Закупка товаров, работ, услуг в сфере информационно-коммуникационных технологий</t>
  </si>
  <si>
    <t>Обеспечение выполнения передаваемых государственных полномочий в соответствии с действующим законодательством по расчету предоставления жилищных субсидий гражданам</t>
  </si>
  <si>
    <t>0730000000</t>
  </si>
  <si>
    <t>Подпрограмма «Другие вопросы в области социальной политики и создание условий для реализации муниципальной программы»</t>
  </si>
  <si>
    <t>0700000000</t>
  </si>
  <si>
    <t>Муниципальная программа «Социальная поддержка населения города Кызыла на 2015-2017 годы»</t>
  </si>
  <si>
    <t>Другие вопросы в области социальной политики</t>
  </si>
  <si>
    <t>0720176070</t>
  </si>
  <si>
    <t>Обеспечение реализации Закона Республики Тыва "О порядке назначения и выплаты ежемесячного пособия на ребенка"</t>
  </si>
  <si>
    <t>0720000000</t>
  </si>
  <si>
    <t>Подпрограмма «Социальная поддержка семьи и детей»</t>
  </si>
  <si>
    <t>0510176090</t>
  </si>
  <si>
    <t>Выплата компенсаций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</si>
  <si>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0510000000</t>
  </si>
  <si>
    <t>Подпрограмма «Дошкольное образование»</t>
  </si>
  <si>
    <t>0500000000</t>
  </si>
  <si>
    <t>Муниципальная программа «Развитие образования в городе Кызыле на 2015-2017 годы»</t>
  </si>
  <si>
    <t>Охрана семьи и детства</t>
  </si>
  <si>
    <t>0720153800</t>
  </si>
  <si>
    <t>Субвенции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</si>
  <si>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0710176120</t>
  </si>
  <si>
    <t>Обеспечение реализации Закона Республики Тыва "О погребении и похоронном деле в Республике Тыва</t>
  </si>
  <si>
    <t>323</t>
  </si>
  <si>
    <t>0710176110</t>
  </si>
  <si>
    <t>Приобретение товаров, работ, услуг в пользу граждан в целях их социального обеспечения</t>
  </si>
  <si>
    <t>Обеспечение равной доступности услуг общественного транспорта для отдельных категорий граждан</t>
  </si>
  <si>
    <t>0710176080</t>
  </si>
  <si>
    <t>Обеспечение реализации Закона Республики Тыва "О мерах социальной поддержки реабилитированных лиц и лиц, признанных пострадавшими от политических репрессий</t>
  </si>
  <si>
    <t>0710176060</t>
  </si>
  <si>
    <t>Обеспечение реализации Закона Республики Тыва "О мерах социальной поддержки ветеранов труда и тружеников тыла</t>
  </si>
  <si>
    <t>0710176030</t>
  </si>
  <si>
    <t>Предоставление гражданам субсидий на оплату жилого помещения и коммунальных услуг</t>
  </si>
  <si>
    <t>0710152500</t>
  </si>
  <si>
    <t>Субвенции на оплату жилищно-коммунальных услуг отдельным категориям граждан</t>
  </si>
  <si>
    <t>0710100180</t>
  </si>
  <si>
    <t>Выплаты почетным гражданам городского округа</t>
  </si>
  <si>
    <t>0710100120</t>
  </si>
  <si>
    <t>Расходы на мероприятия по улучшению условий жизни ветеранов ВОВ, инвалидов и иных категорий граждан</t>
  </si>
  <si>
    <t>412</t>
  </si>
  <si>
    <t>0710100110</t>
  </si>
  <si>
    <t>Бюджетные инвестиции на приобретение объектов недвижимого имущества в государственную (муниципальную) собственность</t>
  </si>
  <si>
    <t>322</t>
  </si>
  <si>
    <t>Субсидии гражданам на приобретение жилья</t>
  </si>
  <si>
    <t>Приобретение жилья для отдельных категорий граждан</t>
  </si>
  <si>
    <t>0710000000</t>
  </si>
  <si>
    <t>Подпрограмма «Социальная поддержка старшего поколения, ветеранов ВОВ, инвалидов и иных категорий граждан»</t>
  </si>
  <si>
    <t>0360100000</t>
  </si>
  <si>
    <t>Основное мероприятие «Обеспечение доступной городской среды для инвалидов и других маломобильных групп населения города Кызыла»</t>
  </si>
  <si>
    <t>0360000000</t>
  </si>
  <si>
    <t xml:space="preserve">Подпрограмма «Развитие доступной городской среды для инвалидов и других маломобильных групп населения города Кызыла на 2016-2017 годы» </t>
  </si>
  <si>
    <t>0300000000</t>
  </si>
  <si>
    <t>Муниципальная программа "Обеспечение качественной и комфортной среды проживания населения г. Кызыла на 2015-2017 годы"</t>
  </si>
  <si>
    <t>Социальное обеспечение населения</t>
  </si>
  <si>
    <t>853</t>
  </si>
  <si>
    <t>Уплата иных платежей</t>
  </si>
  <si>
    <t>111</t>
  </si>
  <si>
    <t>Фонд оплаты труда казенных учреждений и взносы по обязательному социальному страхованию</t>
  </si>
  <si>
    <t>8500000000</t>
  </si>
  <si>
    <t>Социальное обслуживание населения</t>
  </si>
  <si>
    <t>312</t>
  </si>
  <si>
    <t>0710100170</t>
  </si>
  <si>
    <t>Иные пенсии, социальные доплаты к пенсиям</t>
  </si>
  <si>
    <t>Выплата пенсии за выслугу лет лицам, замещавшим должности муниципальной службы города Кызыла</t>
  </si>
  <si>
    <t>Пенсионное обеспечение</t>
  </si>
  <si>
    <t>0630000000</t>
  </si>
  <si>
    <t>Подпрограмма «Другие вопросы в области культуры и создание условий для реализации муниципальной программы»</t>
  </si>
  <si>
    <t>0600000000</t>
  </si>
  <si>
    <t>Муниципальная программа «Развитие культуры города Кызыла на 2015 – 2017 годы»</t>
  </si>
  <si>
    <t>Другие вопросы в области культуры, кинематографии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</si>
  <si>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</si>
  <si>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</si>
  <si>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0620000000</t>
  </si>
  <si>
    <t>Подпрограмма «Централизованная библиотечная система»</t>
  </si>
  <si>
    <t>0610200000</t>
  </si>
  <si>
    <t>Основное мероприятие «Организация проведения культурно-массовых и досуговых мероприятий, разработки планов ее развития на текущий и перспективные периоды»</t>
  </si>
  <si>
    <t>0610000000</t>
  </si>
  <si>
    <t>Подпрограмма «Формирование единого культурного пространства и народного творчества»</t>
  </si>
  <si>
    <t>Культура</t>
  </si>
  <si>
    <t>КУЛЬТУРА, КИНЕМАТОГРАФИЯ</t>
  </si>
  <si>
    <t>9020076020</t>
  </si>
  <si>
    <t>Обеспечение реализации основных общеобразовательных программ за счет субвенции на общеобразовательный процесс</t>
  </si>
  <si>
    <t>9020000000</t>
  </si>
  <si>
    <t>Учреждения по ведению финансово-экономической политики муниципальных органов власти и муниципальных учреждений города</t>
  </si>
  <si>
    <t>9010000000</t>
  </si>
  <si>
    <t>Учреждения по хозяйственному обслуживанию муниципальных органов власти и муниципальных учреждений города</t>
  </si>
  <si>
    <t>9000000000</t>
  </si>
  <si>
    <t>Учреждения по обслуживанию муниципальных органов власти и муниципальных учреждений города</t>
  </si>
  <si>
    <t>112</t>
  </si>
  <si>
    <t>Иные выплаты персоналу казенных учреждений, за исключением фонда оплаты труда</t>
  </si>
  <si>
    <t>0550000000</t>
  </si>
  <si>
    <t>Подпрограмма «Другие вопросы в области образования и создание условий для реализации муниципальной программы»</t>
  </si>
  <si>
    <t>0530000000</t>
  </si>
  <si>
    <t>Подпрограмма «Дополнительное образование и воспитание детей»</t>
  </si>
  <si>
    <t>Другие вопросы в области образования</t>
  </si>
  <si>
    <t>0820100000</t>
  </si>
  <si>
    <t>Основное мероприятие «Проведение мероприятий по созданию условий успешной социализации и эффективной самореализации молодежи города»</t>
  </si>
  <si>
    <t>0820000000</t>
  </si>
  <si>
    <t>Подпрограмма «Развитие системы молодежной политики»</t>
  </si>
  <si>
    <t>05401L0309</t>
  </si>
  <si>
    <t>Отдых и оздоровление детей за счет средств местного бюджета</t>
  </si>
  <si>
    <t>0540175040</t>
  </si>
  <si>
    <t>Отдых и оздоровление детей за счет средств республиканского бюджета</t>
  </si>
  <si>
    <t>0540000000</t>
  </si>
  <si>
    <t>Подпрограмма «Отдых и оздоровление детей»</t>
  </si>
  <si>
    <t>8400076100</t>
  </si>
  <si>
    <t>Осуществление переданных полномочий по образованию и организации деятельности комиссий по делам несовершеннолетних</t>
  </si>
  <si>
    <t>8400000000</t>
  </si>
  <si>
    <t>Непрограммные расходы по передаваемым государственным полномочиям, с финансовым обеспечением с вышестоящего бюджета</t>
  </si>
  <si>
    <t>0530300000</t>
  </si>
  <si>
    <t>Основное мероприятие «Реализация дополнительных общеобразовательных общеразвивающих программ в области культуры»</t>
  </si>
  <si>
    <t>0520176020</t>
  </si>
  <si>
    <t>0520000000</t>
  </si>
  <si>
    <t>Подпрограмма «Общее образование»</t>
  </si>
  <si>
    <t>0420100160</t>
  </si>
  <si>
    <t>Текущий ремонт объектов муниципальной собственности</t>
  </si>
  <si>
    <t>0420100150</t>
  </si>
  <si>
    <t>Капитальный ремонт объектов муниципальной собственности</t>
  </si>
  <si>
    <t>0420000000</t>
  </si>
  <si>
    <t>Подпрограмма "Безопасность муниципальных учреждений"</t>
  </si>
  <si>
    <t>0400000000</t>
  </si>
  <si>
    <t>Муниципальная программа "Безопасный город на 2015-2017 годы"</t>
  </si>
  <si>
    <t>Общее образование</t>
  </si>
  <si>
    <t>0510176020</t>
  </si>
  <si>
    <t>Дошкольное образование</t>
  </si>
  <si>
    <t>Другие вопросы в области жилищно-коммунального хозяйства</t>
  </si>
  <si>
    <t>8900075010</t>
  </si>
  <si>
    <t>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</t>
  </si>
  <si>
    <t>8900000000</t>
  </si>
  <si>
    <t>Непрограммные расходы, финансируемые за счет субсидий, субвенций и межбюджетных трансфертов из вышестоящих бюджетов</t>
  </si>
  <si>
    <t>0320102060</t>
  </si>
  <si>
    <t>Разработка проектной и сметной документации для строительства, реконструкции и ремонта объектов нефинансовых активов, проведение государственной экспертизы проектной документации, осуществление строительного контроля</t>
  </si>
  <si>
    <t>0320000000</t>
  </si>
  <si>
    <t>Подпрограмма "Содержание и развитие жилищно-rкоммунального хозяйства"</t>
  </si>
  <si>
    <t>0310202030</t>
  </si>
  <si>
    <t>Обеспечение уличного освещения электроэнергией</t>
  </si>
  <si>
    <t>0310202020</t>
  </si>
  <si>
    <t>0310202010</t>
  </si>
  <si>
    <t>Содержание сетей уличного освещения</t>
  </si>
  <si>
    <t>03101L4009</t>
  </si>
  <si>
    <t>Приобретение спецтехники по лизингу</t>
  </si>
  <si>
    <t>0310109070</t>
  </si>
  <si>
    <t>Снос аварийных домов</t>
  </si>
  <si>
    <t>0310109060</t>
  </si>
  <si>
    <t>Аккарицидная обработка территории города</t>
  </si>
  <si>
    <t>0310109050</t>
  </si>
  <si>
    <t>Благоустройство кладбища</t>
  </si>
  <si>
    <t>0310109040</t>
  </si>
  <si>
    <t>Отлов бродячих собак</t>
  </si>
  <si>
    <t>0310109030</t>
  </si>
  <si>
    <t>Содержание памятников</t>
  </si>
  <si>
    <t>0310109020</t>
  </si>
  <si>
    <t>Озеленение города</t>
  </si>
  <si>
    <t>0310109010</t>
  </si>
  <si>
    <t>Благоустройство города</t>
  </si>
  <si>
    <t>0310000000</t>
  </si>
  <si>
    <t>Подпрограмма "Благоустройство и озеленение городского округа "Город Кызыл РТ""</t>
  </si>
  <si>
    <t>Благоустройство</t>
  </si>
  <si>
    <t>0330105050</t>
  </si>
  <si>
    <t>Строительство и реконструкция водоколонок</t>
  </si>
  <si>
    <t>0330105030</t>
  </si>
  <si>
    <t>Разработка и актуализации схемы теплоснабжения, водоснабжения и водоотведения города</t>
  </si>
  <si>
    <t>0330105020</t>
  </si>
  <si>
    <t>Строительство электроподстанции по ул. Станционной с учетом разработки проектных работ</t>
  </si>
  <si>
    <t>243</t>
  </si>
  <si>
    <t>0330105010</t>
  </si>
  <si>
    <t>Закупка товаров, работ, услуг в целях капитального ремонта государственного (муниципального) имущества</t>
  </si>
  <si>
    <t>Ремонт и реконструкция тепловых, электрических сетей, сетей водоснабжения и водоотведения, газоснабжения</t>
  </si>
  <si>
    <t>0330000000</t>
  </si>
  <si>
    <t>Коммунальное хозяйство</t>
  </si>
  <si>
    <t>Субсидии на реализацию республиканской адресной программы "Переселение граждан из аварийного жилищного фонда с учетом необходимости развития малоэтажного жилищного строительства" за счет средств ГК "Фонд содействия реформированию ЖКХ"</t>
  </si>
  <si>
    <t>9810000000</t>
  </si>
  <si>
    <t>9800000000</t>
  </si>
  <si>
    <t>0320102100</t>
  </si>
  <si>
    <t>Диагностика газового хозяйства</t>
  </si>
  <si>
    <t>0320102090</t>
  </si>
  <si>
    <t>Строительство детских площадок на внутри дворовых территориях</t>
  </si>
  <si>
    <t>0320102080</t>
  </si>
  <si>
    <t>Содержание и ремонт муниципального жилищного фонда (в т.ч. коридорного типа)</t>
  </si>
  <si>
    <t>0320102050</t>
  </si>
  <si>
    <t>Содержание септиков</t>
  </si>
  <si>
    <t>0320102040</t>
  </si>
  <si>
    <t>Содержание котельных</t>
  </si>
  <si>
    <t>Жилищное хозяйство</t>
  </si>
  <si>
    <t>8800000000</t>
  </si>
  <si>
    <t>Непрограммные расходы по национальной экономике</t>
  </si>
  <si>
    <t>0370100000</t>
  </si>
  <si>
    <t>Основное мероприятие «Разработка предельно-допустимых выбросов атмосферного воздуха»</t>
  </si>
  <si>
    <t>0370000000</t>
  </si>
  <si>
    <t>Подпрограмма «Охрана атмосферного воздуха г. Кызыла»</t>
  </si>
  <si>
    <t>02302L4090</t>
  </si>
  <si>
    <t>Проведение кадастровых работ в отношении земельных участков до разграничения</t>
  </si>
  <si>
    <t>0230204050</t>
  </si>
  <si>
    <t>Проведение кадастровых работ в отношении земельных участков, предоставляемых льготным категориям граждан</t>
  </si>
  <si>
    <t>0230104030</t>
  </si>
  <si>
    <t>Оценка начальной стоимости объектов муниципального имущества, начальной стоимости арендной платы за объекты муниципального имущества</t>
  </si>
  <si>
    <t>0230104010</t>
  </si>
  <si>
    <t>Автоматизация учета муниципального имущества</t>
  </si>
  <si>
    <t>0230000000</t>
  </si>
  <si>
    <t>Подпрограмма "Повышение качества управления муниципальным имуществом и земельными участками"</t>
  </si>
  <si>
    <t>0220100000</t>
  </si>
  <si>
    <t>Основное мероприятие «Поддержка субъектов малого и среднего предпринимательства»</t>
  </si>
  <si>
    <t>0220000000</t>
  </si>
  <si>
    <t>Подпрограмма "Развитие малого и среднего предпринимательства"</t>
  </si>
  <si>
    <t>0210100000</t>
  </si>
  <si>
    <t>Основное мероприятие «Формирование и реализация механизмов административной, инфраструктурной, финансовой поддержки инвестиций»</t>
  </si>
  <si>
    <t>0210000000</t>
  </si>
  <si>
    <t>Подпрограмма "Улучшение инвестиционного климата города Кызыла"</t>
  </si>
  <si>
    <t>0200000000</t>
  </si>
  <si>
    <t>Муниципальная программа "Создание условий для устойчивого экономического развития города Кызыла на 2015-2017 годы"</t>
  </si>
  <si>
    <t>0120100000</t>
  </si>
  <si>
    <t>Основное мероприятие «Укрепление и развитие морально-нравственных ценностей среди населения»</t>
  </si>
  <si>
    <t>0120000000</t>
  </si>
  <si>
    <t>Подпрограмма "Профилактика правонарушений на территории муниципального образования город Кызыл на 2015-2017 годы"</t>
  </si>
  <si>
    <t>0110100000</t>
  </si>
  <si>
    <t>Основное мероприятие «Организационно – профилактические мероприятия, направленные на предупреждение и сокращение употребления алкоголя, наркотических и других психоактивных веществ населением города»</t>
  </si>
  <si>
    <t>0110000000</t>
  </si>
  <si>
    <t>Подпрограмма "Комплексные меры противодействия злоупотреблению наркотиками и их незаконному обороту на территории муниципального образования город Кызыл на 2015-2017 годы"</t>
  </si>
  <si>
    <t>0100000000</t>
  </si>
  <si>
    <t>Муниципальная программа "Обеспечение безопасности, общественного порядка и профилактика правонарушений в городе Кызыле на 2015-2017 годы"</t>
  </si>
  <si>
    <t>Другие вопросы в области национальной экономики</t>
  </si>
  <si>
    <t>0430200000</t>
  </si>
  <si>
    <t>Основное мероприятие «Обеспечение безопасности на дорогах, путем установки искусственных неровностей на автомобильных дорогах города»</t>
  </si>
  <si>
    <t>0430000000</t>
  </si>
  <si>
    <t>Подпрограмма «Повышение безопасности дорожного движения на территории городского округа "Город Кызыл РТ"</t>
  </si>
  <si>
    <t>0350275050</t>
  </si>
  <si>
    <t>Капитальный ремонт автомобильных дорог общего пользования за счет средств Дорожного фонда РТ</t>
  </si>
  <si>
    <t>0350103060</t>
  </si>
  <si>
    <t>Ямочный ремонт автомобильных дорог города</t>
  </si>
  <si>
    <t>0350103040</t>
  </si>
  <si>
    <t>Строительство и реконструкция светофорных объектов</t>
  </si>
  <si>
    <t>0350103030</t>
  </si>
  <si>
    <t>Содержание и эксплуатация светофорных объектов</t>
  </si>
  <si>
    <t>0350103020</t>
  </si>
  <si>
    <t>Разметка дорог</t>
  </si>
  <si>
    <t>0350103010</t>
  </si>
  <si>
    <t>Установка дорожных знаков</t>
  </si>
  <si>
    <t>0350000000</t>
  </si>
  <si>
    <t>Подпрограмма «Развитие и содержание дорожно-уличной сети города»</t>
  </si>
  <si>
    <t>Дорожное хозяйство (дорожные фонды)</t>
  </si>
  <si>
    <t>0340400000</t>
  </si>
  <si>
    <t>Основное мероприятие «Централизованное управление движением транспортных средств по городским маршрутам и контроль за работой транспорта»</t>
  </si>
  <si>
    <t>0340300000</t>
  </si>
  <si>
    <t>Основное мероприятие «Разработка схем маршрутов»</t>
  </si>
  <si>
    <t>0340200000</t>
  </si>
  <si>
    <t>Основное мероприятие «Обследование пассажиропотока в городе»</t>
  </si>
  <si>
    <t>0340100000</t>
  </si>
  <si>
    <t>Основное мероприятие «Поддержка муниципальных автотранспортных предприятий города»</t>
  </si>
  <si>
    <t>0340000000</t>
  </si>
  <si>
    <t>Подпрограмма "Повышение качества транспортного обслуживания населения"</t>
  </si>
  <si>
    <t>Транспорт</t>
  </si>
  <si>
    <t>7400000000</t>
  </si>
  <si>
    <t>0410100000</t>
  </si>
  <si>
    <t>Основное мероприятие «Обеспечение мероприятий по предупреждению и ликвидации чрезвычайных ситуаций, стихийных бедствий и их последствий»</t>
  </si>
  <si>
    <t>0410000000</t>
  </si>
  <si>
    <t>Подпрограмма "Предупреждение и ликвидация чрезвычайных ситуаций, реализация мер пожарной безопасности"</t>
  </si>
  <si>
    <t>Защита населения и территории от чрезвычайных ситуаций природного и техногенного характера, гражданская оборона</t>
  </si>
  <si>
    <t>8400076130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</si>
  <si>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</si>
  <si>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8200000000</t>
  </si>
  <si>
    <t>Исполнение судебных документов, предьявленных к казне города Кызыла</t>
  </si>
  <si>
    <t>Другие общегосударственные вопросы</t>
  </si>
  <si>
    <t>870</t>
  </si>
  <si>
    <t>8100000000</t>
  </si>
  <si>
    <t>Резервные средства</t>
  </si>
  <si>
    <t>Резервный фонд города Кызыла</t>
  </si>
  <si>
    <t>Резервные фонды</t>
  </si>
  <si>
    <t>7500000000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</si>
  <si>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</si>
  <si>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</si>
  <si>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</si>
  <si>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7220000000</t>
  </si>
  <si>
    <t>7200000000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</si>
  <si>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</si>
  <si>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7210000000</t>
  </si>
  <si>
    <t>Функционирование высшего должностного лица субъекта Российской Федерации и муниципального образования</t>
  </si>
  <si>
    <t>ВР</t>
  </si>
  <si>
    <t>ЦСР</t>
  </si>
  <si>
    <t>ПР</t>
  </si>
  <si>
    <t>РЗ</t>
  </si>
  <si>
    <t>Наименование</t>
  </si>
  <si>
    <t>Код по бюджетной классификации</t>
  </si>
  <si>
    <t>% исполнения</t>
  </si>
  <si>
    <t>ИСПОЛНЕНИЕ  БЮДЖЕТНЫХ АССИГНОВАНИЙ</t>
  </si>
  <si>
    <t>Исполнено</t>
  </si>
  <si>
    <t>(тыс. руб.)</t>
  </si>
  <si>
    <t>Исполнение</t>
  </si>
  <si>
    <t>ГЛАВА</t>
  </si>
  <si>
    <t>Хурал представителей города Кызыла</t>
  </si>
  <si>
    <t>Департамент финансов Мэрии города Кызыла</t>
  </si>
  <si>
    <t>Иные межбюджетные трансферты</t>
  </si>
  <si>
    <t>Избирательная комиссия муниципального образования "город Кызыл"</t>
  </si>
  <si>
    <t>Муниципальное казенное учреждение Департамент по образованию Мэрии города Кызыла</t>
  </si>
  <si>
    <t>Муниципальное учреждение Департамент по культуре и туризму Мэрии города Кызыла</t>
  </si>
  <si>
    <t xml:space="preserve">Муниципальное учреждение Департамент по социальной политике Мэрии г. Кызыла </t>
  </si>
  <si>
    <t>Департамент городского хозяйства Мэрии города Кызыла</t>
  </si>
  <si>
    <t xml:space="preserve">Мэрия города Кызыла </t>
  </si>
  <si>
    <t>Департамент экономики</t>
  </si>
  <si>
    <t>Код дохода</t>
  </si>
  <si>
    <t>Наименование платежей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</si>
  <si>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</si>
  <si>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</si>
  <si>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</si>
  <si>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</si>
  <si>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00010102000000000000</t>
  </si>
  <si>
    <t>Налог на доходы физических лиц</t>
  </si>
  <si>
    <t xml:space="preserve"> 00010300000000000000</t>
  </si>
  <si>
    <t>НАЛОГИ НА ТОВАРЫ (РАБОТЫ, УСЛУГИ), РЕАЛИЗУЕМЫЕ НА ТЕРРИТОРИИ РОССИЙСКОЙ ФЕДЕРАЦИИ</t>
  </si>
  <si>
    <t xml:space="preserve"> 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</si>
  <si>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</si>
  <si>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</si>
  <si>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</si>
  <si>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00010502000000000000</t>
  </si>
  <si>
    <t>Единый налог на вмененный доход для отдельных видов деятельности</t>
  </si>
  <si>
    <t>00010503000000000000</t>
  </si>
  <si>
    <t>Единый сельскохозяйственный налог</t>
  </si>
  <si>
    <t xml:space="preserve"> 00010504000000000000</t>
  </si>
  <si>
    <t>Налог, взимаемый в связи с применением патентной системы налогообложения</t>
  </si>
  <si>
    <t>00010600000000000000</t>
  </si>
  <si>
    <t>НАЛОГИ НА ИМУЩЕСТВО</t>
  </si>
  <si>
    <t>00010601000000000000</t>
  </si>
  <si>
    <t>Налог на имущество физических лиц</t>
  </si>
  <si>
    <t>00010606000000000000</t>
  </si>
  <si>
    <t>Земельный налог</t>
  </si>
  <si>
    <t>00010800000000000000</t>
  </si>
  <si>
    <t>ГОСУДАРСТВЕННАЯ ПОШЛИНА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</si>
  <si>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</si>
  <si>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</si>
  <si>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</si>
  <si>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</si>
  <si>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00011105012040000120</t>
  </si>
  <si>
    <t>Доходы, получаемые  в  виде  арендной  платы  за земельные участки, государственная собственность  на  которые  не  разграничена, и которые   расположены   в   границах   городских округов, а также средства от продажи  права  на заключение договоров аренды указанных  земельных участков</t>
  </si>
  <si>
    <t>00011105024040000120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</si>
  <si>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</si>
  <si>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00011107000000000000</t>
  </si>
  <si>
    <t>Платежи от государственных и муниципальных унитарных предприятий</t>
  </si>
  <si>
    <t>00011107014040000120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</si>
  <si>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</si>
  <si>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00011109000000000000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</si>
  <si>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</si>
  <si>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</si>
  <si>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</si>
  <si>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</si>
  <si>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</si>
  <si>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00011201000000000000</t>
  </si>
  <si>
    <t>Плата за негативное воздействие на окружающую среду</t>
  </si>
  <si>
    <t>00011300000000000000</t>
  </si>
  <si>
    <t>ДОХОДЫ ОТ ОКАЗАНИЯ ПЛАТНЫХ УСЛУГ (РАБОТ) И КОМПЕНСАЦИИ ЗАТРАТ ГОСУДАРСТВА</t>
  </si>
  <si>
    <t>00011400000000000000</t>
  </si>
  <si>
    <t>ДОХОДЫ ОТ ПРОДАЖИ МАТЕРИАЛЬНЫХ И НЕМАТЕРИАЛЬНЫХ АКТИВОВ</t>
  </si>
  <si>
    <t>00011402000000000000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</si>
  <si>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</si>
  <si>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00011402043040000410</t>
  </si>
  <si>
    <t>Доходы от реализации иного имущества, находящегося в собственности городских округов ( за исключением имущества в муниципальных бюджетных и автономных учреждений, а также имущества муниципальных унитарных предприятий, в т.ч. казенных), в части реализации основных средств по указанному имуществу</t>
  </si>
  <si>
    <t>00011406000000000000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</si>
  <si>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</si>
  <si>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00011406012040000430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</si>
  <si>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</si>
  <si>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00011406024040000400</t>
  </si>
  <si>
    <t>Доходы от продажи земельных участков, нахоящихся в муниципальногй собственности</t>
  </si>
  <si>
    <t>00011600000000000000</t>
  </si>
  <si>
    <t>ШТРАФЫ, САНКЦИИ, ВОЗМЕЩЕНИЕ УЩЕРБА</t>
  </si>
  <si>
    <t xml:space="preserve"> 00011700000000000000</t>
  </si>
  <si>
    <t>Прочие неналоговые доходы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</si>
  <si>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</si>
  <si>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</si>
  <si>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</si>
  <si>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</si>
  <si>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</si>
  <si>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</si>
  <si>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</si>
  <si>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 и (или) транспортировки энергоресурсов и воды, в том числе вследствие проведения мероприятий в области энергосбережения и повышения энергетической эффективности, в рамках подпрограммы "Энергосбережение и повышение энергетической эффективности в Республике Тыва </t>
  </si>
  <si>
    <t>Субсидии на оздоровление детей</t>
  </si>
  <si>
    <t>00020203000000000000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</si>
  <si>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</si>
  <si>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</si>
  <si>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</si>
  <si>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 xml:space="preserve">Субвенции бюджетам городских округов на реализацию Закона РТ «О предоставлении органам местного самоуправления муниципальных районов и городских округов на территории РТ субвенций на реализацию основных общеобразовательных программ в области общего образования»  </t>
  </si>
  <si>
    <t>в том числе общие образовательные учреждения</t>
  </si>
  <si>
    <t xml:space="preserve">Субвенции бюджетам городских округов на обеспечение мер социальной поддержки ветеранов труда и тружеников тыла </t>
  </si>
  <si>
    <t xml:space="preserve">Субвенции бюджетам городских округов на реализацию Закона РТ "О порядке назначения и выплаты ежемесячного пособия на ребенка" пособия на ребенка </t>
  </si>
  <si>
    <t>Субвенции бюджетам городских округов на обеспечение равной доступности услуг общественного транспорта для отдельных категорий граждан, оказание мер социальной поддержки которым относится к ведению РФ</t>
  </si>
  <si>
    <t>Субвенции бюджетам городских округов на реализацию Закона РТ "О погребении и похоронном деле"</t>
  </si>
  <si>
    <t>Субвенции бюджетам городских округов на осуществление переданных полномочий по комиссии по делам несовершеннолетних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</si>
  <si>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</si>
  <si>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/>
  </si>
  <si>
    <t>Итого доходов</t>
  </si>
  <si>
    <t>п/п</t>
  </si>
  <si>
    <t xml:space="preserve">Наименование </t>
  </si>
  <si>
    <t>Муниципальная программа «Обеспечение безопасности, общественного порядка и профилактика правонарушений в городе Кызыле на 2015-2017 годы»</t>
  </si>
  <si>
    <t>Муниципальная программа «Создание условий для устойчивого экономического развития города Кызыла на 2015-2017 годы»</t>
  </si>
  <si>
    <t>Муниципальная программа «Обеспечение качественной и комфортной среды проживания населения г. Кызыла на 2015-2017 годы»</t>
  </si>
  <si>
    <t>Муниципальная программа «Безопасный город на 2015-2017 годы»</t>
  </si>
  <si>
    <t>Итого</t>
  </si>
  <si>
    <t>Субсидии бюджетам городских округов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республиканского бюджета</t>
  </si>
  <si>
    <t>Субсидии бюджетам  муниципальных образований</t>
  </si>
  <si>
    <t>Субвенции бюджетам  муниципальных образований</t>
  </si>
  <si>
    <t xml:space="preserve">Субвенции бюджетам городских округов на выполнение передаваемых полномочий </t>
  </si>
  <si>
    <t>Исполнение бюджетных ассигнований резервного фонда</t>
  </si>
  <si>
    <t>Дата</t>
  </si>
  <si>
    <t>№ распоряжения, постановления Мэра</t>
  </si>
  <si>
    <t>Сумма            тыс. руб.</t>
  </si>
  <si>
    <t>Кому</t>
  </si>
  <si>
    <t>На какие цели</t>
  </si>
  <si>
    <t>Мэрия г. Кызыла</t>
  </si>
  <si>
    <t>из них:</t>
  </si>
  <si>
    <t xml:space="preserve">      подпрограмма "Комплексные меры противодействия злоупотреблению наркотиками и их незаконному обороту на территории муниципального образования город Кызыл на 2015-2017 годы"</t>
  </si>
  <si>
    <t xml:space="preserve">     подпрограмма "Профилактика правонарушений на территории муниципального образования город Кызыл на 2015-2017 годы"</t>
  </si>
  <si>
    <t xml:space="preserve">     подпрограмма "Улучшение инвестиционного климата города Кызыла"</t>
  </si>
  <si>
    <t xml:space="preserve">     подпрограмма "Развитие малого и среднего предпринимательства"</t>
  </si>
  <si>
    <t xml:space="preserve">     подпрограмма "Повышение качества управления муниципальным имуществом и земельными участками"</t>
  </si>
  <si>
    <t xml:space="preserve">     подпрограмма "Благоустройство и озеленение городского округа "Город Кызыл РТ""</t>
  </si>
  <si>
    <t xml:space="preserve">     подпрограмма "Содержание и развитие жилищно-коммунального хозяйства"</t>
  </si>
  <si>
    <t xml:space="preserve">     подпрограмма "Обеспечение бесперебойной работы оборудования сетей теплоснабжения, водоснабжения и водоотведения"</t>
  </si>
  <si>
    <t xml:space="preserve">     подпрограмма "Повышение качества транспортного обслуживания населения"</t>
  </si>
  <si>
    <t xml:space="preserve">     подпрограмма «Развитие и содержание дорожно-уличной сети города»</t>
  </si>
  <si>
    <t xml:space="preserve">     подпрограмма «Развитие доступной городской среды для инвалидов и других маломобильных групп населения города Кызыла на 2016-2017 годы» </t>
  </si>
  <si>
    <t xml:space="preserve">     подпрограмма "Предупреждение и ликвидация чрезвычайных ситуаций, реализация мер пожарной безопасности"</t>
  </si>
  <si>
    <t xml:space="preserve">     подпрограмма "Безопасность муниципальных учреждений"</t>
  </si>
  <si>
    <t xml:space="preserve">     подпрограмма «Повышение безопасности дорожного движения на территории городского округа "Город Кызыл РТ"</t>
  </si>
  <si>
    <t xml:space="preserve">     подпрограмма «Дошкольное образование»</t>
  </si>
  <si>
    <t xml:space="preserve">     подпрограмма «Общее образование»</t>
  </si>
  <si>
    <t xml:space="preserve">     подпрограмма «Дополнительное образование и воспитание детей»</t>
  </si>
  <si>
    <t xml:space="preserve">     подпрограмма «Отдых и оздоровление детей»</t>
  </si>
  <si>
    <t xml:space="preserve">     подпрограмма «Другие вопросы в области образования и создание условий для реализации муниципальной программы»</t>
  </si>
  <si>
    <t>их них</t>
  </si>
  <si>
    <t xml:space="preserve">     подпрограмма «Формирование единого культурного пространства и народного творчества»</t>
  </si>
  <si>
    <t xml:space="preserve">     подпрограмма «Централизованная библиотечная система»</t>
  </si>
  <si>
    <t xml:space="preserve">     подпрограмма «Другие вопросы в области культуры и создание условий для реализации муниципальной программы»</t>
  </si>
  <si>
    <t xml:space="preserve">     подпрограмма «Социальная поддержка старшего поколения, ветеранов ВОВ, инвалидов и иных категорий граждан»</t>
  </si>
  <si>
    <t xml:space="preserve">     подпрограмма «Социальная поддержка семьи и детей»</t>
  </si>
  <si>
    <t xml:space="preserve">     подпрограмма «Другие вопросы в области социальной политики и создание условий для реализации муниципальной программы»</t>
  </si>
  <si>
    <t xml:space="preserve">     подпрограмма «Спортивно-массовая и оздоровительная работа»</t>
  </si>
  <si>
    <t xml:space="preserve">     подпрограмма «Развитие системы молодежной политики»</t>
  </si>
  <si>
    <t xml:space="preserve">     - подпрограмма  "Управление муниципальным долгом"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</si>
  <si>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</si>
  <si>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 xml:space="preserve">Прочие субсидии </t>
  </si>
  <si>
    <t>Уточненный план на год</t>
  </si>
  <si>
    <t>(в тыс. рублях)</t>
  </si>
  <si>
    <t>Код</t>
  </si>
  <si>
    <t xml:space="preserve"> 01 02 00 00 00 0000 000</t>
  </si>
  <si>
    <t>Кредиты кредитных организаций в валюте Российской Федерации</t>
  </si>
  <si>
    <t xml:space="preserve"> 01 02 00 00 04 0000 710</t>
  </si>
  <si>
    <t>Получение кредитов от кредитных организаций бюджетами городских округов в валюте Российской Федерации</t>
  </si>
  <si>
    <t xml:space="preserve"> 01 02 00 00 04 0000 810</t>
  </si>
  <si>
    <t>Погашение кредитов, предоставленных кредитными организациями в валюте Российской Федерации</t>
  </si>
  <si>
    <t>01 03 00 00 00 0000 000</t>
  </si>
  <si>
    <t>Бюджетные кредитных от других бюджетов бюджетной системы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</si>
  <si>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</si>
  <si>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</si>
  <si>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>01 03 01 00 04 0000 810</t>
  </si>
  <si>
    <t>Погашение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</si>
  <si>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</si>
  <si>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 xml:space="preserve"> 01 05 00 00 00 0000 500</t>
  </si>
  <si>
    <t>Изменение остатков средств на счетах по учету средств бюджета</t>
  </si>
  <si>
    <t xml:space="preserve"> 01 05 00 00 04 0000 510</t>
  </si>
  <si>
    <t>Изменение остатков средств на счетах по учету средств бюджета бюджетами городских округов</t>
  </si>
  <si>
    <t xml:space="preserve"> Всего</t>
  </si>
  <si>
    <t>Уточненный план</t>
  </si>
  <si>
    <t xml:space="preserve">Расходы на обеспечение полномочий по решению вопросов местного значения </t>
  </si>
  <si>
    <t>Расходы на обеспечение полномочий по решению вопросов местного значения главой муниципального образования</t>
  </si>
  <si>
    <t>Расходы на обеспечение деятельности отдельных отраслевых органов управления по вопросам местного значения</t>
  </si>
  <si>
    <t>Расходы на организацию и материально-техническое обеспечение подготовки, проведения муниципальных выборов</t>
  </si>
  <si>
    <t>Субсидии на мероприятия государственной программы Российской Федерации "Доступная среда" на 2011 - 2020 годы</t>
  </si>
  <si>
    <t>0510250270</t>
  </si>
  <si>
    <t>Субсидии на мероприятия государственной программы Российской Федерации "Доступная среда " на 2011-2020 годы за счет средств республиканского бюджета</t>
  </si>
  <si>
    <t>0510275120</t>
  </si>
  <si>
    <t>Субсидии на мероприятия государственной программы Российской Федерации "Доступная среда" на 2011 - 2020 годы за счет средств федерального бюджета</t>
  </si>
  <si>
    <t>Основное мероприятие «Реализация дополнительных общеобразовательных общеразвивающих программ в области спорта»</t>
  </si>
  <si>
    <t>0530100000</t>
  </si>
  <si>
    <t>Субсидии на мероприятия государственной программы Российской Федерации "Доступная среда" на 2011 - 2020 годы за счет средств республиканского бюджета</t>
  </si>
  <si>
    <t>Основное мероприятие «Реализация дополнительных общеобразовательных общеразвивающих программ в области образования»</t>
  </si>
  <si>
    <t>0530200000</t>
  </si>
  <si>
    <t>Основное мероприятие «Обеспечение деятельности муниципальных учреждений в рамках создания условий для реализации муниципальной программы»</t>
  </si>
  <si>
    <t xml:space="preserve">Основное мероприятие «Стимулирование культурно - досуговой деятельности» </t>
  </si>
  <si>
    <t>0610100000</t>
  </si>
  <si>
    <t>Основное мероприятие «Организация библиотечного обслуживания населения и комплектования книжных фондов»</t>
  </si>
  <si>
    <t>0620100000</t>
  </si>
  <si>
    <t>0630100000</t>
  </si>
  <si>
    <t>Субсидии на реализацию республиканской адресной программы "Переселение граждан из аварийного жилищного фонда с учетом необходимости развития малоэтажного жилищного строительства" за счет средств субъекта Российской Федерации</t>
  </si>
  <si>
    <t>Проектирование, экспертиза и паспортизация дорог, разработка проекта организации дорожного фонда</t>
  </si>
  <si>
    <t>0350203080</t>
  </si>
  <si>
    <t>Обеспечение деятельности МКУ "Центр по оказанию социально-реабилитационной помощи лицам, задержанным в общественных местах в алкогольном опьянении"</t>
  </si>
  <si>
    <t>ДАГИЗО мэрии города Кызыла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</si>
  <si>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</si>
  <si>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</si>
  <si>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Расходы на решение вопросов местного значения и осуществление государственных полномочий, переданных федеральными законами и законами субъекта Российской Федерации исполнительно-распорядительным органам местного самоуправления</t>
  </si>
  <si>
    <t>Иные выплаты населению</t>
  </si>
  <si>
    <t>360</t>
  </si>
  <si>
    <t>в тыс.рублях</t>
  </si>
  <si>
    <t xml:space="preserve"> 01 06 00 00 00 0000 000</t>
  </si>
  <si>
    <t>Иные источники внутреннего финансирования дефицитов бюджета</t>
  </si>
  <si>
    <t xml:space="preserve"> 01 06 00 00 04 0000 500</t>
  </si>
  <si>
    <t>подпрограмма «Охрана атмосферного воздуха г. Кызыла»</t>
  </si>
  <si>
    <t>подпрограмма "Формирование современной городской  среды на 2017 год"</t>
  </si>
  <si>
    <t>01 0 00 00000</t>
  </si>
  <si>
    <t>01 1 00 00000</t>
  </si>
  <si>
    <t>01 2 00 00000</t>
  </si>
  <si>
    <t>02 0 00 00000</t>
  </si>
  <si>
    <t>02 1 00 00000</t>
  </si>
  <si>
    <t>02 2 00 00000</t>
  </si>
  <si>
    <t>02 3 00 00000</t>
  </si>
  <si>
    <t>03 0 00 00000</t>
  </si>
  <si>
    <t>03 1 00 00000</t>
  </si>
  <si>
    <t>03 2 00 00000</t>
  </si>
  <si>
    <t>03 3 00 00000</t>
  </si>
  <si>
    <t>03 4 00 00000</t>
  </si>
  <si>
    <t>03 5 00 00000</t>
  </si>
  <si>
    <t>03 6 00 00000</t>
  </si>
  <si>
    <t>03 7 00 00000</t>
  </si>
  <si>
    <t>03 8 00 00000</t>
  </si>
  <si>
    <t>04 0 00 00000</t>
  </si>
  <si>
    <t>04 1 00 00000</t>
  </si>
  <si>
    <t>04 2 00 00000</t>
  </si>
  <si>
    <t>04 3 00 00000</t>
  </si>
  <si>
    <t>05 0 00 00000</t>
  </si>
  <si>
    <t>05 1 00 00000</t>
  </si>
  <si>
    <t>05 2 00 00000</t>
  </si>
  <si>
    <t>05 3 00 00000</t>
  </si>
  <si>
    <t>05 4 00 00000</t>
  </si>
  <si>
    <t>05 5 00 00000</t>
  </si>
  <si>
    <t>06 0 00 00000</t>
  </si>
  <si>
    <t>06 1 00 00000</t>
  </si>
  <si>
    <t>06 2 00 00000</t>
  </si>
  <si>
    <t>06 3 00 00000</t>
  </si>
  <si>
    <t>07 0 00 00000</t>
  </si>
  <si>
    <t>07 1 00 00000</t>
  </si>
  <si>
    <t>07 2 00 00000</t>
  </si>
  <si>
    <t>07 3 00 00000</t>
  </si>
  <si>
    <t>08 0 00 00000</t>
  </si>
  <si>
    <t>08 1 00 00000</t>
  </si>
  <si>
    <t>08 2 00 00000</t>
  </si>
  <si>
    <t>09 0 00 00000</t>
  </si>
  <si>
    <t>09 1 00 00000</t>
  </si>
  <si>
    <t xml:space="preserve">     подпрограмма "Развитие внутреннего и въездного туризма"</t>
  </si>
  <si>
    <t>02 4 00 00000</t>
  </si>
  <si>
    <t>000 2 02 10000 00 0000 000</t>
  </si>
  <si>
    <t>000 2 02 15002 04 0000 151</t>
  </si>
  <si>
    <t>000 2 02 20000 00 0000 000</t>
  </si>
  <si>
    <t>000 2 02 20041 04 0000 151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</si>
  <si>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</si>
  <si>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000 2 02 25555 04 0000 151</t>
  </si>
  <si>
    <t>Субсидии на поддержку муниципальных программ формирования современной городской среды</t>
  </si>
  <si>
    <t>000 2 02 25560 04 0000 151</t>
  </si>
  <si>
    <t>Субсидии на поддержку обустройство мест массового отдыха населения (городских парков)</t>
  </si>
  <si>
    <t>000 202 02207 04 0000 151</t>
  </si>
  <si>
    <t>000 202 20299 04 0000 151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</si>
  <si>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</si>
  <si>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000 202 25027 04 0000 151</t>
  </si>
  <si>
    <t>000 2 02 29999 04 0000 151</t>
  </si>
  <si>
    <t xml:space="preserve">Субсидии бюджетам городских округов на реализацию мероприятий государственной программы Республики Тыва" Доступная среда на 2016 - 2020 годы" </t>
  </si>
  <si>
    <t>Субсидии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</si>
  <si>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000 2 02 35250 04 0000 151</t>
  </si>
  <si>
    <t>000 2 02 30013 04 0000 151</t>
  </si>
  <si>
    <t>000 2 02 30022 04 0000 151</t>
  </si>
  <si>
    <t>000 2 02 30024 04 0000 151</t>
  </si>
  <si>
    <t xml:space="preserve">               дошкольные образовательные учреждения</t>
  </si>
  <si>
    <t>Субвенции на обеспечение выполнения передаваемых государственных полномочий в соответствии с действующим законодательством по расчету предоставления жилищных субсидий гражданам</t>
  </si>
  <si>
    <t>000 2 02 35380 04 0000 151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</si>
  <si>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</si>
  <si>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000 202 33143 04 0000 151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</si>
  <si>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</si>
  <si>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000 202 49999 00 0000 000</t>
  </si>
  <si>
    <t>000 202 49999 04 0000 151</t>
  </si>
  <si>
    <t xml:space="preserve">Иные межбюджетные трансферты, передаваемые бюджетам городских округов образований
</t>
  </si>
  <si>
    <t>000 2 19 60010 00 0000 000</t>
  </si>
  <si>
    <t>ВОЗВРАТ ОСТАТКОВ СУБСИДИЙ, СУБВЕНЦИЙ И ИНЫХ МЕЖБЮДЖЕТНЫХ СРЕДСТВ, ИМЕЮЩИХ ЦЕЛЕВОЕ НАЗНАЧЕНИЕ ПРОШЛЫХ ЛЕТ</t>
  </si>
  <si>
    <t xml:space="preserve">000 2 19 60010 04 0000 151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</si>
  <si>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</t>
  </si>
  <si>
    <t>Субсидии на реализацию мероприятий по оказанию поддержки детям, оказавшимся в трудной жизненной ситуации</t>
  </si>
  <si>
    <t>ОБЩЕГОСУДАРСТВЕННЫЕ ВОПРОСЫ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</si>
  <si>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</si>
  <si>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</si>
  <si>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</si>
  <si>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</si>
  <si>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организационно-техническое обеспечение работы представительного органа местного самоуправления, его коллегиального органа и аппарата</t>
  </si>
  <si>
    <t>Взносы по обязательному страхованию на выплаты по отлате труда работников и иные выплаты работникам казенных учреждений</t>
  </si>
  <si>
    <t>119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</si>
  <si>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</si>
  <si>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</si>
  <si>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Мэр города Кызыла</t>
  </si>
  <si>
    <t>7410000000</t>
  </si>
  <si>
    <t>Аппарат Мэрии города Кызыла</t>
  </si>
  <si>
    <t>7420000000</t>
  </si>
  <si>
    <t>Обеспечение сбалансированности местного бюджета города Кызыла, повышение эффективности бюджетных расходов, обеспечение открытости и прозрачности управления общественными финансами</t>
  </si>
  <si>
    <t>0910200000</t>
  </si>
  <si>
    <t>Премии и гранты</t>
  </si>
  <si>
    <t>350</t>
  </si>
  <si>
    <t>НАЦИОНАЛЬНАЯ БЕЗОПАСНОСТЬ И ПРАВООХРАНИТЕЛЬНАЯ ДЕЯТЕЛЬНОСТЬ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</si>
  <si>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</si>
  <si>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</si>
  <si>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НАЦИОНАЛЬНАЯ ЭКОНОМИКА</t>
  </si>
  <si>
    <t>Установка и монтаж пешеходных ограждений</t>
  </si>
  <si>
    <t>0350103050</t>
  </si>
  <si>
    <t>Капитальный ремонт автомобильных дорог общего пользования за счет средств муниципального дорожного фонда</t>
  </si>
  <si>
    <t>03502L0307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</si>
  <si>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</si>
  <si>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812</t>
  </si>
  <si>
    <t>Основное мероприятие «Обеспечение эффективности распоряжения муниципальным имуществом, оптимизация структуры муниципального имущества»</t>
  </si>
  <si>
    <t>0230100000</t>
  </si>
  <si>
    <t>Основное мероприятие «Образование земельных участков, проведение кадастровых работ и уточнение границ земельных участков»</t>
  </si>
  <si>
    <t>0230200000</t>
  </si>
  <si>
    <t>ЖИЛИЩНО-КОММУНАЛЬНОЕ ХОЗЯЙСТВО</t>
  </si>
  <si>
    <t>Модернизация существующего полигона в рамках государственной программы (софинансирование из МБ)</t>
  </si>
  <si>
    <t>03101L4020</t>
  </si>
  <si>
    <t>Приобретение коммунальной спецтехники</t>
  </si>
  <si>
    <t>0321020300</t>
  </si>
  <si>
    <t>Подпрограмма "Обеспечение бесперебойной работы оборудования сетей теплоснабжения, водоснабжения, водоотведения и электроснабжения"</t>
  </si>
  <si>
    <t>Создание аварийного запаса</t>
  </si>
  <si>
    <t>0330105040</t>
  </si>
  <si>
    <t>Публичные нормативные выплаты гражданам несоциального характера</t>
  </si>
  <si>
    <t>330</t>
  </si>
  <si>
    <t>Мероприятия по расчистке русла р."Донмас-Суг"</t>
  </si>
  <si>
    <t>0310109080</t>
  </si>
  <si>
    <t>Строительство и капитальный ремонт сетей уличного освещения</t>
  </si>
  <si>
    <t>Подпрограмма "Формирование современной городской  среды на 2017 год"</t>
  </si>
  <si>
    <t>0380000000</t>
  </si>
  <si>
    <t>Основное мероприятие " Благоустройство дворовых территорий"</t>
  </si>
  <si>
    <t>0380100000</t>
  </si>
  <si>
    <t>Основное мероприятие "Благоустройство общественных территорий"</t>
  </si>
  <si>
    <t>0380200000</t>
  </si>
  <si>
    <t>ОБРАЗОВАНИЕ</t>
  </si>
  <si>
    <t>Разработка и реализация комплекса мер по оказанию поддержки детям, оказавшимся в трудной жизненной ситуации</t>
  </si>
  <si>
    <t>0510396249</t>
  </si>
  <si>
    <t>Дополнительное образование детей</t>
  </si>
  <si>
    <t>0530250270</t>
  </si>
  <si>
    <t>0530275120</t>
  </si>
  <si>
    <t>Молодежная политика</t>
  </si>
  <si>
    <t>Подпрограмма "Развитие внутреннего и въездного туризма"</t>
  </si>
  <si>
    <t>0240000000</t>
  </si>
  <si>
    <t>Основное мероприятие "На развитие туризма в городе Кызыле"</t>
  </si>
  <si>
    <t>0240300000</t>
  </si>
  <si>
    <t>Субсидии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</si>
  <si>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0610155580</t>
  </si>
  <si>
    <t>СОЦИАЛЬНАЯ ПОЛИТИКА</t>
  </si>
  <si>
    <t>Субсидии на компенсацию отдельным категориям граждан оплаты взноса на капитальный ремонт общего имущества в многоквартирном доме</t>
  </si>
  <si>
    <t>0710154620</t>
  </si>
  <si>
    <t>Выплаты на поддержку семьи</t>
  </si>
  <si>
    <t>0720101190</t>
  </si>
  <si>
    <t>Реализация мероприятий подпрограммы «Спортивно-массовая и оздоровительная работа»</t>
  </si>
  <si>
    <t>0810020070</t>
  </si>
  <si>
    <t>ВСЕГО</t>
  </si>
  <si>
    <t>42-р</t>
  </si>
  <si>
    <t>47-р</t>
  </si>
  <si>
    <t>Денежные премии победителям конкурса "Лучшее новогоднее оформление"</t>
  </si>
  <si>
    <t>109-р</t>
  </si>
  <si>
    <t>271-р</t>
  </si>
  <si>
    <t>298-р</t>
  </si>
  <si>
    <t>361-р</t>
  </si>
  <si>
    <t>Материальная единовременная помощь на вывоз тела погибшей в г.Санкт-Петербурге Чолдак-оол А.Н.</t>
  </si>
  <si>
    <t>Материальная единовременная помощь из резервного фонда Доорукай А.О.</t>
  </si>
  <si>
    <t>Материальная помощь на похороны матери Дамба Ш.Ш., ветерана Департамента по социальной политики мэрии г. Кызыла</t>
  </si>
  <si>
    <t>Материальная помощь жителям, проживающим по улице О.Лопсанчапа, д.2</t>
  </si>
  <si>
    <t>Материальная помощь на похороны ветерана ВОВ Тихонова П.А. дочери Зуевой Н.</t>
  </si>
  <si>
    <t xml:space="preserve">Исполнение источников внутреннего финансирования дефицита бюджета городского округа «Город Кызыл Республики Тыва» за 9 месяцев  2017 года
</t>
  </si>
  <si>
    <t>ИСПОЛНЕНИЕ ДОХОДОВ БЮДЖЕТА ГОРОДСКОГО ОКРУГА "ГОРОД КЫЗЫЛ РЕСПУБЛИКИ ТЫВА" ЗА 9 МЕСЯЦЕВ 2017 ГОДА</t>
  </si>
  <si>
    <t>РАСХОДА БЮДЖЕТА ГОРОДСКОГО ОКРУГА "ГОРОД КЫЗЫЛ РЕСПУБЛИКИ ТЫВА"   ПО РАЗДЕЛАМ, ПОДРАЗДЕЛАМ, ЦЕЛЕВЫМ СТАТЬЯМ И ВИДАМ РАСХОДОВ ЗА 9 МЕСЯЦЕВ 2017 ГОДА</t>
  </si>
  <si>
    <t>499-р</t>
  </si>
  <si>
    <t>524-р</t>
  </si>
  <si>
    <t>435-р</t>
  </si>
  <si>
    <t>553-р</t>
  </si>
  <si>
    <t>ИТОГО:</t>
  </si>
  <si>
    <t>Материальная помощь на лечение ребенка Монгуш С.Д. в НИИТО г. Новосибирск</t>
  </si>
  <si>
    <t>Материальная помощь на похороны почетного гражданина г. Кызыла Дарачи П.Д.</t>
  </si>
  <si>
    <t>Материальная помощь для участия в работе Собрания AOSM в Монголии Буториной Л.М.</t>
  </si>
  <si>
    <t>Материальная помощь инвалиду 1 группы Хонделен Ч.Б. для участия в фестивале "Пара Крым 2017" опорно-двигательного аппарата</t>
  </si>
  <si>
    <t>Проведение кадастровых работ в отношении земельных участков, расположенных под объектами муниципального имущества</t>
  </si>
  <si>
    <t>0230204080</t>
  </si>
  <si>
    <t>Проведение работ по территориальному зонированию территории города;</t>
  </si>
  <si>
    <t>0230204200</t>
  </si>
  <si>
    <t>9810009502</t>
  </si>
  <si>
    <t>9810009602</t>
  </si>
  <si>
    <t>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</si>
  <si>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0380155550</t>
  </si>
  <si>
    <t>Субсидии на подержку муниципальных программ "Формирование современной городской среды" за счет местного бюджета</t>
  </si>
  <si>
    <t>03801L5550</t>
  </si>
  <si>
    <t>Субсидии на подержку муниципальных программ "Формирование современной городской среды" за счет республиканского бюджета</t>
  </si>
  <si>
    <t>03801R5550</t>
  </si>
  <si>
    <t>0380255550</t>
  </si>
  <si>
    <t>Субсидии на поддержку обустройства мест массового отдыха населения (городских парков)</t>
  </si>
  <si>
    <t>0380255600</t>
  </si>
  <si>
    <t>03802L5550</t>
  </si>
  <si>
    <t>03802R5550</t>
  </si>
  <si>
    <t>03802R5600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</si>
  <si>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</si>
  <si>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0620151440</t>
  </si>
  <si>
    <t>ИСПОЛНЕНИЕ БЮДЖЕТНЫХ АССИГНОВАНИЙ НА РЕАЛИЗАЦИЮ МУНИЦИПАЛЬНЫХ  ПРОГРАММ   ЗА 9 МЕСЯЦЕВ  2017 ГОДА</t>
  </si>
  <si>
    <t>за 9 месяцев 2017 года</t>
  </si>
  <si>
    <t>ИСПОЛНЕНИЕ ВЕДОМСТВЕННОЙ СТРУКТУРЫ РАСХОДОВ БЮДЖЕТА ГОРОДСКОГО ОКРУГА "ГОРОД КЫЗЫЛ РЕСПУБЛИКИ ТЫВА" ЗА 9 МЕСЯЦЕВ 2017 ГОДА</t>
  </si>
  <si>
    <t>Приложение к постановлению Хурала представителей г.Кызыла</t>
  </si>
  <si>
    <t>Приложение к постановлению</t>
  </si>
  <si>
    <t>Хурала представителей г.Кызыла</t>
  </si>
  <si>
    <t>от 27.12.2017 г. № 104</t>
  </si>
  <si>
    <t>Отчет по исполнению бюджета за 9 месяцев 2017 года</t>
  </si>
</sst>
</file>

<file path=xl/styles.xml><?xml version="1.0" encoding="utf-8"?>
<styleSheet xmlns="http://schemas.openxmlformats.org/spreadsheetml/2006/main">
  <numFmts count="10">
    <numFmt numFmtId="164" formatCode="#,##0.00;[Red]\-#,##0.00;0.00"/>
    <numFmt numFmtId="165" formatCode="#,##0.0;[Red]\-#,##0.0;0.0"/>
    <numFmt numFmtId="166" formatCode="000;[Red]\-000;&quot;&quot;"/>
    <numFmt numFmtId="167" formatCode="0000000000;[Red]\-0000000000;&quot;&quot;"/>
    <numFmt numFmtId="168" formatCode="00;[Red]\-00;&quot;&quot;"/>
    <numFmt numFmtId="169" formatCode="000"/>
    <numFmt numFmtId="170" formatCode="0.0"/>
    <numFmt numFmtId="171" formatCode="#,##0.0_ ;[Red]\-#,##0.0\ "/>
    <numFmt numFmtId="172" formatCode="#,##0.0"/>
    <numFmt numFmtId="173" formatCode="00\.00\.0"/>
  </numFmts>
  <fonts count="2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2" fillId="0" borderId="0"/>
    <xf numFmtId="0" fontId="22" fillId="0" borderId="0"/>
  </cellStyleXfs>
  <cellXfs count="260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Font="1" applyAlignment="1" applyProtection="1">
      <alignment horizontal="center" vertical="center"/>
      <protection hidden="1"/>
    </xf>
    <xf numFmtId="0" fontId="2" fillId="0" borderId="0" xfId="1" applyFont="1" applyAlignment="1">
      <alignment horizontal="center" vertical="center"/>
    </xf>
    <xf numFmtId="0" fontId="4" fillId="0" borderId="0" xfId="1" applyNumberFormat="1" applyFont="1" applyFill="1" applyAlignment="1" applyProtection="1">
      <alignment horizontal="left" vertical="top" wrapText="1"/>
      <protection hidden="1"/>
    </xf>
    <xf numFmtId="0" fontId="7" fillId="0" borderId="0" xfId="1" applyNumberFormat="1" applyFont="1" applyFill="1" applyAlignment="1" applyProtection="1">
      <alignment vertical="top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1" fillId="0" borderId="0" xfId="1" applyFill="1"/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165" fontId="3" fillId="0" borderId="7" xfId="1" applyNumberFormat="1" applyFont="1" applyFill="1" applyBorder="1" applyAlignment="1" applyProtection="1">
      <alignment horizontal="right" vertical="center"/>
      <protection hidden="1"/>
    </xf>
    <xf numFmtId="172" fontId="3" fillId="0" borderId="8" xfId="1" applyNumberFormat="1" applyFont="1" applyBorder="1" applyAlignment="1">
      <alignment vertical="center"/>
    </xf>
    <xf numFmtId="49" fontId="2" fillId="0" borderId="8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right" vertical="center"/>
      <protection hidden="1"/>
    </xf>
    <xf numFmtId="172" fontId="2" fillId="0" borderId="8" xfId="1" applyNumberFormat="1" applyFont="1" applyBorder="1" applyAlignment="1">
      <alignment vertical="center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wrapText="1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172" fontId="10" fillId="0" borderId="8" xfId="1" applyNumberFormat="1" applyFont="1" applyBorder="1" applyAlignment="1">
      <alignment vertical="center"/>
    </xf>
    <xf numFmtId="0" fontId="10" fillId="0" borderId="0" xfId="1" applyFont="1"/>
    <xf numFmtId="0" fontId="10" fillId="0" borderId="7" xfId="0" applyFont="1" applyBorder="1" applyAlignment="1">
      <alignment vertical="top" wrapText="1"/>
    </xf>
    <xf numFmtId="0" fontId="2" fillId="0" borderId="7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vertical="center" wrapText="1"/>
      <protection hidden="1"/>
    </xf>
    <xf numFmtId="0" fontId="3" fillId="0" borderId="0" xfId="1" applyFont="1"/>
    <xf numFmtId="0" fontId="5" fillId="0" borderId="0" xfId="1" applyFont="1" applyProtection="1">
      <protection hidden="1"/>
    </xf>
    <xf numFmtId="0" fontId="5" fillId="0" borderId="0" xfId="1" applyFont="1"/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8" xfId="0" applyFont="1" applyBorder="1" applyAlignment="1">
      <alignment horizontal="left" vertical="center" wrapText="1"/>
    </xf>
    <xf numFmtId="164" fontId="5" fillId="0" borderId="8" xfId="1" applyNumberFormat="1" applyFont="1" applyFill="1" applyBorder="1" applyAlignment="1" applyProtection="1">
      <alignment horizontal="center" vertical="center"/>
      <protection hidden="1"/>
    </xf>
    <xf numFmtId="165" fontId="5" fillId="0" borderId="8" xfId="1" applyNumberFormat="1" applyFont="1" applyFill="1" applyBorder="1" applyAlignment="1" applyProtection="1">
      <alignment vertical="center"/>
      <protection hidden="1"/>
    </xf>
    <xf numFmtId="0" fontId="6" fillId="0" borderId="8" xfId="1" applyNumberFormat="1" applyFont="1" applyFill="1" applyBorder="1" applyAlignment="1" applyProtection="1">
      <protection hidden="1"/>
    </xf>
    <xf numFmtId="164" fontId="6" fillId="0" borderId="8" xfId="1" applyNumberFormat="1" applyFont="1" applyFill="1" applyBorder="1" applyAlignment="1" applyProtection="1">
      <alignment vertical="center"/>
      <protection hidden="1"/>
    </xf>
    <xf numFmtId="165" fontId="6" fillId="0" borderId="8" xfId="1" applyNumberFormat="1" applyFont="1" applyFill="1" applyBorder="1" applyAlignment="1" applyProtection="1">
      <alignment vertical="center"/>
      <protection hidden="1"/>
    </xf>
    <xf numFmtId="0" fontId="5" fillId="0" borderId="0" xfId="1" applyFont="1" applyBorder="1" applyProtection="1">
      <protection hidden="1"/>
    </xf>
    <xf numFmtId="49" fontId="2" fillId="0" borderId="17" xfId="1" applyNumberFormat="1" applyFont="1" applyFill="1" applyBorder="1" applyAlignment="1" applyProtection="1">
      <alignment horizontal="center" vertical="center"/>
      <protection hidden="1"/>
    </xf>
    <xf numFmtId="0" fontId="2" fillId="0" borderId="21" xfId="1" applyNumberFormat="1" applyFont="1" applyFill="1" applyBorder="1" applyAlignment="1" applyProtection="1">
      <alignment horizontal="left" vertical="top" wrapText="1"/>
      <protection hidden="1"/>
    </xf>
    <xf numFmtId="49" fontId="3" fillId="0" borderId="16" xfId="1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/>
    <xf numFmtId="0" fontId="12" fillId="0" borderId="0" xfId="0" applyFont="1"/>
    <xf numFmtId="0" fontId="13" fillId="0" borderId="0" xfId="0" applyFont="1" applyBorder="1"/>
    <xf numFmtId="0" fontId="12" fillId="0" borderId="8" xfId="0" applyFont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14" fontId="13" fillId="0" borderId="8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2" borderId="8" xfId="0" applyFont="1" applyFill="1" applyBorder="1" applyAlignment="1">
      <alignment vertical="center" wrapText="1"/>
    </xf>
    <xf numFmtId="170" fontId="12" fillId="2" borderId="8" xfId="0" applyNumberFormat="1" applyFont="1" applyFill="1" applyBorder="1" applyAlignment="1">
      <alignment horizontal="center" wrapText="1"/>
    </xf>
    <xf numFmtId="0" fontId="13" fillId="0" borderId="8" xfId="0" applyFont="1" applyBorder="1" applyAlignment="1">
      <alignment wrapText="1"/>
    </xf>
    <xf numFmtId="0" fontId="13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/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73" fontId="6" fillId="0" borderId="8" xfId="1" applyNumberFormat="1" applyFont="1" applyFill="1" applyBorder="1" applyAlignment="1" applyProtection="1">
      <alignment horizontal="center" vertical="center"/>
      <protection hidden="1"/>
    </xf>
    <xf numFmtId="1" fontId="5" fillId="0" borderId="8" xfId="1" applyNumberFormat="1" applyFont="1" applyFill="1" applyBorder="1" applyAlignment="1" applyProtection="1">
      <alignment horizontal="center" vertical="center"/>
      <protection hidden="1"/>
    </xf>
    <xf numFmtId="1" fontId="5" fillId="0" borderId="1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left" vertical="center" wrapText="1"/>
    </xf>
    <xf numFmtId="164" fontId="5" fillId="0" borderId="17" xfId="1" applyNumberFormat="1" applyFont="1" applyFill="1" applyBorder="1" applyAlignment="1" applyProtection="1">
      <alignment horizontal="center" vertical="center"/>
      <protection hidden="1"/>
    </xf>
    <xf numFmtId="1" fontId="5" fillId="0" borderId="4" xfId="1" applyNumberFormat="1" applyFont="1" applyFill="1" applyBorder="1" applyAlignment="1" applyProtection="1">
      <alignment horizontal="center" vertical="center"/>
      <protection hidden="1"/>
    </xf>
    <xf numFmtId="172" fontId="5" fillId="0" borderId="8" xfId="1" applyNumberFormat="1" applyFont="1" applyBorder="1" applyAlignment="1">
      <alignment horizontal="right" vertical="center"/>
    </xf>
    <xf numFmtId="0" fontId="10" fillId="0" borderId="7" xfId="1" applyNumberFormat="1" applyFont="1" applyFill="1" applyBorder="1" applyAlignment="1" applyProtection="1">
      <alignment wrapText="1"/>
      <protection hidden="1"/>
    </xf>
    <xf numFmtId="164" fontId="3" fillId="0" borderId="22" xfId="1" applyNumberFormat="1" applyFont="1" applyFill="1" applyBorder="1" applyAlignment="1" applyProtection="1">
      <alignment horizontal="center" vertical="center"/>
      <protection hidden="1"/>
    </xf>
    <xf numFmtId="164" fontId="3" fillId="0" borderId="18" xfId="1" applyNumberFormat="1" applyFont="1" applyFill="1" applyBorder="1" applyAlignment="1" applyProtection="1">
      <alignment horizontal="center"/>
      <protection hidden="1"/>
    </xf>
    <xf numFmtId="172" fontId="2" fillId="0" borderId="7" xfId="1" applyNumberFormat="1" applyFont="1" applyBorder="1" applyAlignment="1">
      <alignment vertical="center"/>
    </xf>
    <xf numFmtId="172" fontId="3" fillId="0" borderId="7" xfId="1" applyNumberFormat="1" applyFont="1" applyBorder="1" applyAlignment="1">
      <alignment vertical="center"/>
    </xf>
    <xf numFmtId="172" fontId="10" fillId="0" borderId="7" xfId="1" applyNumberFormat="1" applyFont="1" applyBorder="1" applyAlignment="1">
      <alignment vertical="center"/>
    </xf>
    <xf numFmtId="165" fontId="3" fillId="0" borderId="22" xfId="1" applyNumberFormat="1" applyFont="1" applyFill="1" applyBorder="1" applyAlignment="1" applyProtection="1">
      <alignment horizontal="right"/>
      <protection hidden="1"/>
    </xf>
    <xf numFmtId="172" fontId="2" fillId="0" borderId="8" xfId="1" applyNumberFormat="1" applyFont="1" applyBorder="1"/>
    <xf numFmtId="0" fontId="11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17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172" fontId="17" fillId="0" borderId="8" xfId="0" applyNumberFormat="1" applyFont="1" applyBorder="1" applyAlignment="1">
      <alignment horizontal="center" vertical="center" wrapText="1"/>
    </xf>
    <xf numFmtId="172" fontId="11" fillId="0" borderId="8" xfId="0" applyNumberFormat="1" applyFont="1" applyBorder="1" applyAlignment="1">
      <alignment horizontal="center" vertical="center" wrapText="1"/>
    </xf>
    <xf numFmtId="172" fontId="11" fillId="0" borderId="8" xfId="0" applyNumberFormat="1" applyFont="1" applyBorder="1" applyAlignment="1">
      <alignment horizontal="center" vertical="center"/>
    </xf>
    <xf numFmtId="172" fontId="17" fillId="0" borderId="8" xfId="0" applyNumberFormat="1" applyFont="1" applyFill="1" applyBorder="1" applyAlignment="1">
      <alignment horizontal="center" vertical="center" wrapText="1"/>
    </xf>
    <xf numFmtId="172" fontId="11" fillId="0" borderId="8" xfId="0" applyNumberFormat="1" applyFont="1" applyFill="1" applyBorder="1" applyAlignment="1">
      <alignment horizontal="center" vertical="center" wrapText="1"/>
    </xf>
    <xf numFmtId="172" fontId="11" fillId="0" borderId="8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vertical="center" wrapText="1"/>
    </xf>
    <xf numFmtId="0" fontId="1" fillId="0" borderId="0" xfId="1" applyProtection="1">
      <protection hidden="1"/>
    </xf>
    <xf numFmtId="0" fontId="1" fillId="0" borderId="0" xfId="1"/>
    <xf numFmtId="0" fontId="7" fillId="0" borderId="12" xfId="1" applyNumberFormat="1" applyFont="1" applyFill="1" applyBorder="1" applyAlignment="1" applyProtection="1">
      <alignment vertical="top" wrapText="1"/>
      <protection hidden="1"/>
    </xf>
    <xf numFmtId="0" fontId="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7" fillId="0" borderId="2" xfId="1" applyNumberFormat="1" applyFont="1" applyFill="1" applyBorder="1" applyAlignment="1" applyProtection="1">
      <alignment horizontal="center"/>
      <protection hidden="1"/>
    </xf>
    <xf numFmtId="0" fontId="7" fillId="0" borderId="24" xfId="1" applyNumberFormat="1" applyFont="1" applyFill="1" applyBorder="1" applyAlignment="1" applyProtection="1">
      <alignment horizontal="center"/>
      <protection hidden="1"/>
    </xf>
    <xf numFmtId="0" fontId="18" fillId="0" borderId="0" xfId="2" applyProtection="1">
      <protection hidden="1"/>
    </xf>
    <xf numFmtId="0" fontId="20" fillId="0" borderId="6" xfId="2" applyNumberFormat="1" applyFont="1" applyFill="1" applyBorder="1" applyAlignment="1" applyProtection="1">
      <alignment horizontal="center"/>
      <protection hidden="1"/>
    </xf>
    <xf numFmtId="0" fontId="20" fillId="0" borderId="1" xfId="2" applyNumberFormat="1" applyFont="1" applyFill="1" applyBorder="1" applyAlignment="1" applyProtection="1">
      <alignment horizontal="center"/>
      <protection hidden="1"/>
    </xf>
    <xf numFmtId="0" fontId="20" fillId="0" borderId="3" xfId="2" applyNumberFormat="1" applyFont="1" applyFill="1" applyBorder="1" applyAlignment="1" applyProtection="1">
      <alignment horizontal="center"/>
      <protection hidden="1"/>
    </xf>
    <xf numFmtId="0" fontId="20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19" fillId="0" borderId="12" xfId="2" applyNumberFormat="1" applyFont="1" applyFill="1" applyBorder="1" applyAlignment="1" applyProtection="1">
      <alignment vertical="top" wrapText="1"/>
      <protection hidden="1"/>
    </xf>
    <xf numFmtId="0" fontId="19" fillId="0" borderId="0" xfId="2" applyNumberFormat="1" applyFont="1" applyFill="1" applyAlignment="1" applyProtection="1">
      <alignment vertical="top" wrapText="1"/>
      <protection hidden="1"/>
    </xf>
    <xf numFmtId="0" fontId="18" fillId="0" borderId="0" xfId="2" applyNumberFormat="1" applyFont="1" applyFill="1" applyAlignment="1" applyProtection="1">
      <alignment horizontal="left" vertical="top" wrapText="1"/>
      <protection hidden="1"/>
    </xf>
    <xf numFmtId="165" fontId="19" fillId="0" borderId="4" xfId="2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1" fillId="0" borderId="0" xfId="1" applyAlignment="1">
      <alignment horizontal="center"/>
    </xf>
    <xf numFmtId="0" fontId="18" fillId="0" borderId="0" xfId="2" applyAlignment="1" applyProtection="1">
      <alignment horizontal="center"/>
      <protection hidden="1"/>
    </xf>
    <xf numFmtId="0" fontId="18" fillId="0" borderId="0" xfId="2" applyNumberFormat="1" applyFont="1" applyFill="1" applyAlignment="1" applyProtection="1">
      <alignment horizontal="center" vertical="top" wrapText="1"/>
      <protection hidden="1"/>
    </xf>
    <xf numFmtId="0" fontId="19" fillId="0" borderId="0" xfId="2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>
      <alignment horizontal="center"/>
    </xf>
    <xf numFmtId="0" fontId="2" fillId="0" borderId="0" xfId="1" applyFont="1" applyAlignment="1" applyProtection="1">
      <protection hidden="1"/>
    </xf>
    <xf numFmtId="171" fontId="6" fillId="0" borderId="8" xfId="1" applyNumberFormat="1" applyFont="1" applyBorder="1" applyAlignment="1">
      <alignment horizontal="center" vertical="center" wrapText="1"/>
    </xf>
    <xf numFmtId="1" fontId="6" fillId="0" borderId="8" xfId="1" applyNumberFormat="1" applyFont="1" applyFill="1" applyBorder="1" applyAlignment="1" applyProtection="1">
      <alignment horizontal="center" vertical="center"/>
      <protection hidden="1"/>
    </xf>
    <xf numFmtId="164" fontId="6" fillId="0" borderId="8" xfId="1" applyNumberFormat="1" applyFont="1" applyFill="1" applyBorder="1" applyAlignment="1" applyProtection="1">
      <alignment horizontal="center" vertical="center"/>
      <protection hidden="1"/>
    </xf>
    <xf numFmtId="172" fontId="6" fillId="0" borderId="8" xfId="1" applyNumberFormat="1" applyFont="1" applyFill="1" applyBorder="1" applyAlignment="1" applyProtection="1">
      <alignment horizontal="right" vertical="center"/>
      <protection hidden="1"/>
    </xf>
    <xf numFmtId="1" fontId="6" fillId="0" borderId="4" xfId="1" applyNumberFormat="1" applyFont="1" applyFill="1" applyBorder="1" applyAlignment="1" applyProtection="1">
      <alignment horizontal="center" vertical="center"/>
      <protection hidden="1"/>
    </xf>
    <xf numFmtId="172" fontId="5" fillId="0" borderId="8" xfId="1" applyNumberFormat="1" applyFont="1" applyFill="1" applyBorder="1" applyAlignment="1" applyProtection="1">
      <alignment horizontal="right" vertical="center"/>
      <protection hidden="1"/>
    </xf>
    <xf numFmtId="0" fontId="11" fillId="0" borderId="8" xfId="0" applyFont="1" applyBorder="1" applyAlignment="1">
      <alignment horizontal="left" vertical="center" wrapText="1" indent="2"/>
    </xf>
    <xf numFmtId="172" fontId="6" fillId="0" borderId="8" xfId="1" applyNumberFormat="1" applyFont="1" applyFill="1" applyBorder="1" applyAlignment="1">
      <alignment vertical="center"/>
    </xf>
    <xf numFmtId="172" fontId="6" fillId="0" borderId="8" xfId="1" applyNumberFormat="1" applyFont="1" applyFill="1" applyBorder="1" applyAlignment="1">
      <alignment horizontal="right" vertical="center"/>
    </xf>
    <xf numFmtId="172" fontId="5" fillId="0" borderId="8" xfId="1" applyNumberFormat="1" applyFont="1" applyFill="1" applyBorder="1" applyAlignment="1">
      <alignment horizontal="right" vertical="center"/>
    </xf>
    <xf numFmtId="0" fontId="5" fillId="0" borderId="0" xfId="1" applyFont="1" applyFill="1" applyProtection="1">
      <protection hidden="1"/>
    </xf>
    <xf numFmtId="0" fontId="5" fillId="0" borderId="0" xfId="1" applyFont="1" applyFill="1"/>
    <xf numFmtId="0" fontId="10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0" fontId="9" fillId="0" borderId="7" xfId="0" applyFont="1" applyFill="1" applyBorder="1" applyAlignment="1">
      <alignment wrapText="1"/>
    </xf>
    <xf numFmtId="0" fontId="2" fillId="0" borderId="7" xfId="1" applyNumberFormat="1" applyFont="1" applyFill="1" applyBorder="1" applyAlignment="1" applyProtection="1">
      <alignment vertical="center" wrapText="1"/>
      <protection hidden="1"/>
    </xf>
    <xf numFmtId="0" fontId="2" fillId="0" borderId="7" xfId="1" applyNumberFormat="1" applyFont="1" applyFill="1" applyBorder="1" applyAlignment="1" applyProtection="1">
      <alignment vertical="top" wrapText="1"/>
      <protection hidden="1"/>
    </xf>
    <xf numFmtId="0" fontId="10" fillId="0" borderId="7" xfId="0" applyFont="1" applyBorder="1" applyAlignment="1">
      <alignment vertical="center" wrapText="1"/>
    </xf>
    <xf numFmtId="0" fontId="10" fillId="0" borderId="7" xfId="0" applyFont="1" applyBorder="1" applyAlignment="1">
      <alignment horizontal="left" vertical="top" wrapText="1" indent="2"/>
    </xf>
    <xf numFmtId="0" fontId="10" fillId="0" borderId="7" xfId="0" applyFont="1" applyBorder="1" applyAlignment="1">
      <alignment horizontal="justify" vertical="top" wrapText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49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165" fontId="3" fillId="0" borderId="8" xfId="1" applyNumberFormat="1" applyFont="1" applyFill="1" applyBorder="1" applyAlignment="1" applyProtection="1">
      <alignment horizontal="right"/>
      <protection hidden="1"/>
    </xf>
    <xf numFmtId="172" fontId="3" fillId="0" borderId="8" xfId="1" applyNumberFormat="1" applyFont="1" applyBorder="1"/>
    <xf numFmtId="165" fontId="10" fillId="0" borderId="7" xfId="1" applyNumberFormat="1" applyFont="1" applyFill="1" applyBorder="1" applyAlignment="1" applyProtection="1">
      <alignment horizontal="right" vertical="center"/>
      <protection hidden="1"/>
    </xf>
    <xf numFmtId="172" fontId="10" fillId="0" borderId="8" xfId="1" applyNumberFormat="1" applyFont="1" applyFill="1" applyBorder="1" applyAlignment="1">
      <alignment vertical="center"/>
    </xf>
    <xf numFmtId="172" fontId="10" fillId="0" borderId="7" xfId="1" applyNumberFormat="1" applyFont="1" applyFill="1" applyBorder="1" applyAlignment="1">
      <alignment vertical="center"/>
    </xf>
    <xf numFmtId="172" fontId="10" fillId="0" borderId="0" xfId="1" applyNumberFormat="1" applyFont="1"/>
    <xf numFmtId="172" fontId="2" fillId="0" borderId="7" xfId="1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left"/>
    </xf>
    <xf numFmtId="0" fontId="12" fillId="0" borderId="8" xfId="0" applyFont="1" applyBorder="1" applyAlignment="1">
      <alignment horizontal="center" wrapText="1"/>
    </xf>
    <xf numFmtId="49" fontId="7" fillId="0" borderId="16" xfId="1" applyNumberFormat="1" applyFont="1" applyFill="1" applyBorder="1" applyAlignment="1" applyProtection="1">
      <alignment vertical="center" wrapText="1"/>
      <protection hidden="1"/>
    </xf>
    <xf numFmtId="0" fontId="7" fillId="0" borderId="16" xfId="1" applyNumberFormat="1" applyFont="1" applyFill="1" applyBorder="1" applyAlignment="1" applyProtection="1">
      <alignment vertical="center" wrapText="1" readingOrder="1"/>
      <protection hidden="1"/>
    </xf>
    <xf numFmtId="0" fontId="7" fillId="0" borderId="16" xfId="1" applyNumberFormat="1" applyFont="1" applyFill="1" applyBorder="1" applyAlignment="1" applyProtection="1">
      <alignment vertical="center" wrapText="1"/>
      <protection hidden="1"/>
    </xf>
    <xf numFmtId="169" fontId="23" fillId="0" borderId="9" xfId="10" applyNumberFormat="1" applyFont="1" applyFill="1" applyBorder="1" applyAlignment="1" applyProtection="1">
      <alignment wrapText="1"/>
      <protection hidden="1"/>
    </xf>
    <xf numFmtId="165" fontId="23" fillId="0" borderId="8" xfId="10" applyNumberFormat="1" applyFont="1" applyFill="1" applyBorder="1" applyAlignment="1" applyProtection="1">
      <protection hidden="1"/>
    </xf>
    <xf numFmtId="165" fontId="23" fillId="0" borderId="21" xfId="10" applyNumberFormat="1" applyFont="1" applyFill="1" applyBorder="1" applyAlignment="1" applyProtection="1">
      <protection hidden="1"/>
    </xf>
    <xf numFmtId="165" fontId="24" fillId="0" borderId="18" xfId="10" applyNumberFormat="1" applyFont="1" applyFill="1" applyBorder="1" applyAlignment="1" applyProtection="1">
      <protection hidden="1"/>
    </xf>
    <xf numFmtId="165" fontId="19" fillId="0" borderId="8" xfId="2" applyNumberFormat="1" applyFont="1" applyFill="1" applyBorder="1" applyAlignment="1" applyProtection="1">
      <protection hidden="1"/>
    </xf>
    <xf numFmtId="49" fontId="7" fillId="0" borderId="25" xfId="1" applyNumberFormat="1" applyFont="1" applyFill="1" applyBorder="1" applyAlignment="1" applyProtection="1">
      <alignment vertical="center" wrapText="1"/>
      <protection hidden="1"/>
    </xf>
    <xf numFmtId="169" fontId="23" fillId="0" borderId="5" xfId="10" applyNumberFormat="1" applyFont="1" applyFill="1" applyBorder="1" applyAlignment="1" applyProtection="1">
      <alignment wrapText="1"/>
      <protection hidden="1"/>
    </xf>
    <xf numFmtId="165" fontId="23" fillId="0" borderId="4" xfId="10" applyNumberFormat="1" applyFont="1" applyFill="1" applyBorder="1" applyAlignment="1" applyProtection="1">
      <protection hidden="1"/>
    </xf>
    <xf numFmtId="170" fontId="13" fillId="0" borderId="8" xfId="0" applyNumberFormat="1" applyFont="1" applyFill="1" applyBorder="1" applyAlignment="1">
      <alignment horizontal="center" vertical="center"/>
    </xf>
    <xf numFmtId="172" fontId="2" fillId="0" borderId="0" xfId="1" applyNumberFormat="1" applyFont="1"/>
    <xf numFmtId="165" fontId="7" fillId="0" borderId="8" xfId="1" applyNumberFormat="1" applyFont="1" applyFill="1" applyBorder="1" applyAlignment="1" applyProtection="1">
      <protection hidden="1"/>
    </xf>
    <xf numFmtId="0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/>
    <xf numFmtId="171" fontId="2" fillId="0" borderId="0" xfId="1" applyNumberFormat="1" applyFont="1"/>
    <xf numFmtId="165" fontId="25" fillId="0" borderId="10" xfId="1" applyNumberFormat="1" applyFont="1" applyFill="1" applyBorder="1" applyAlignment="1" applyProtection="1">
      <protection hidden="1"/>
    </xf>
    <xf numFmtId="167" fontId="25" fillId="0" borderId="7" xfId="1" applyNumberFormat="1" applyFont="1" applyFill="1" applyBorder="1" applyAlignment="1" applyProtection="1">
      <alignment horizontal="center"/>
      <protection hidden="1"/>
    </xf>
    <xf numFmtId="166" fontId="25" fillId="0" borderId="8" xfId="1" applyNumberFormat="1" applyFont="1" applyFill="1" applyBorder="1" applyAlignment="1" applyProtection="1">
      <alignment horizontal="center"/>
      <protection hidden="1"/>
    </xf>
    <xf numFmtId="165" fontId="25" fillId="0" borderId="8" xfId="1" applyNumberFormat="1" applyFont="1" applyFill="1" applyBorder="1" applyAlignment="1" applyProtection="1">
      <protection hidden="1"/>
    </xf>
    <xf numFmtId="169" fontId="25" fillId="0" borderId="9" xfId="1" applyNumberFormat="1" applyFont="1" applyFill="1" applyBorder="1" applyAlignment="1" applyProtection="1">
      <alignment wrapText="1"/>
      <protection hidden="1"/>
    </xf>
    <xf numFmtId="0" fontId="18" fillId="0" borderId="0" xfId="2" applyFill="1" applyProtection="1">
      <protection hidden="1"/>
    </xf>
    <xf numFmtId="0" fontId="0" fillId="0" borderId="0" xfId="0" applyFill="1"/>
    <xf numFmtId="0" fontId="7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1" applyNumberFormat="1" applyFont="1" applyFill="1" applyAlignment="1" applyProtection="1">
      <alignment horizontal="center" vertical="top" wrapText="1"/>
      <protection hidden="1"/>
    </xf>
    <xf numFmtId="0" fontId="7" fillId="0" borderId="0" xfId="1" applyNumberFormat="1" applyFont="1" applyFill="1" applyAlignment="1" applyProtection="1">
      <alignment horizontal="center" vertical="top"/>
      <protection hidden="1"/>
    </xf>
    <xf numFmtId="169" fontId="23" fillId="0" borderId="26" xfId="10" applyNumberFormat="1" applyFont="1" applyFill="1" applyBorder="1" applyAlignment="1" applyProtection="1">
      <alignment horizontal="center"/>
      <protection hidden="1"/>
    </xf>
    <xf numFmtId="168" fontId="23" fillId="0" borderId="26" xfId="10" applyNumberFormat="1" applyFont="1" applyFill="1" applyBorder="1" applyAlignment="1" applyProtection="1">
      <alignment horizontal="center"/>
      <protection hidden="1"/>
    </xf>
    <xf numFmtId="167" fontId="23" fillId="0" borderId="26" xfId="10" applyNumberFormat="1" applyFont="1" applyFill="1" applyBorder="1" applyAlignment="1" applyProtection="1">
      <alignment horizontal="center"/>
      <protection hidden="1"/>
    </xf>
    <xf numFmtId="166" fontId="23" fillId="0" borderId="4" xfId="10" applyNumberFormat="1" applyFont="1" applyFill="1" applyBorder="1" applyAlignment="1" applyProtection="1">
      <alignment horizontal="center"/>
      <protection hidden="1"/>
    </xf>
    <xf numFmtId="169" fontId="23" fillId="0" borderId="7" xfId="10" applyNumberFormat="1" applyFont="1" applyFill="1" applyBorder="1" applyAlignment="1" applyProtection="1">
      <alignment horizontal="center"/>
      <protection hidden="1"/>
    </xf>
    <xf numFmtId="168" fontId="23" fillId="0" borderId="7" xfId="10" applyNumberFormat="1" applyFont="1" applyFill="1" applyBorder="1" applyAlignment="1" applyProtection="1">
      <alignment horizontal="center"/>
      <protection hidden="1"/>
    </xf>
    <xf numFmtId="167" fontId="23" fillId="0" borderId="7" xfId="10" applyNumberFormat="1" applyFont="1" applyFill="1" applyBorder="1" applyAlignment="1" applyProtection="1">
      <alignment horizontal="center"/>
      <protection hidden="1"/>
    </xf>
    <xf numFmtId="166" fontId="23" fillId="0" borderId="8" xfId="10" applyNumberFormat="1" applyFont="1" applyFill="1" applyBorder="1" applyAlignment="1" applyProtection="1">
      <alignment horizontal="center"/>
      <protection hidden="1"/>
    </xf>
    <xf numFmtId="168" fontId="7" fillId="0" borderId="26" xfId="1" applyNumberFormat="1" applyFont="1" applyFill="1" applyBorder="1" applyAlignment="1" applyProtection="1">
      <alignment horizontal="center"/>
      <protection hidden="1"/>
    </xf>
    <xf numFmtId="167" fontId="7" fillId="0" borderId="26" xfId="1" applyNumberFormat="1" applyFont="1" applyFill="1" applyBorder="1" applyAlignment="1" applyProtection="1">
      <alignment horizontal="center"/>
      <protection hidden="1"/>
    </xf>
    <xf numFmtId="166" fontId="7" fillId="0" borderId="4" xfId="1" applyNumberFormat="1" applyFont="1" applyFill="1" applyBorder="1" applyAlignment="1" applyProtection="1">
      <alignment horizontal="center"/>
      <protection hidden="1"/>
    </xf>
    <xf numFmtId="168" fontId="7" fillId="0" borderId="7" xfId="1" applyNumberFormat="1" applyFont="1" applyFill="1" applyBorder="1" applyAlignment="1" applyProtection="1">
      <alignment horizontal="center"/>
      <protection hidden="1"/>
    </xf>
    <xf numFmtId="167" fontId="7" fillId="0" borderId="7" xfId="1" applyNumberFormat="1" applyFont="1" applyFill="1" applyBorder="1" applyAlignment="1" applyProtection="1">
      <alignment horizontal="center"/>
      <protection hidden="1"/>
    </xf>
    <xf numFmtId="166" fontId="7" fillId="0" borderId="8" xfId="1" applyNumberFormat="1" applyFont="1" applyFill="1" applyBorder="1" applyAlignment="1" applyProtection="1">
      <alignment horizontal="center"/>
      <protection hidden="1"/>
    </xf>
    <xf numFmtId="169" fontId="7" fillId="0" borderId="7" xfId="1" applyNumberFormat="1" applyFont="1" applyFill="1" applyBorder="1" applyAlignment="1" applyProtection="1">
      <alignment horizontal="center"/>
      <protection hidden="1"/>
    </xf>
    <xf numFmtId="169" fontId="7" fillId="0" borderId="16" xfId="1" applyNumberFormat="1" applyFont="1" applyFill="1" applyBorder="1" applyAlignment="1" applyProtection="1">
      <alignment wrapText="1"/>
      <protection hidden="1"/>
    </xf>
    <xf numFmtId="172" fontId="14" fillId="0" borderId="0" xfId="0" applyNumberFormat="1" applyFont="1"/>
    <xf numFmtId="172" fontId="2" fillId="0" borderId="20" xfId="1" applyNumberFormat="1" applyFont="1" applyFill="1" applyBorder="1" applyAlignment="1">
      <alignment vertical="center"/>
    </xf>
    <xf numFmtId="172" fontId="3" fillId="0" borderId="7" xfId="1" applyNumberFormat="1" applyFont="1" applyFill="1" applyBorder="1" applyAlignment="1">
      <alignment vertical="center"/>
    </xf>
    <xf numFmtId="172" fontId="2" fillId="0" borderId="7" xfId="1" applyNumberFormat="1" applyFont="1" applyFill="1" applyBorder="1" applyAlignment="1">
      <alignment horizontal="right" vertical="center"/>
    </xf>
    <xf numFmtId="172" fontId="10" fillId="0" borderId="7" xfId="1" applyNumberFormat="1" applyFont="1" applyFill="1" applyBorder="1" applyAlignment="1">
      <alignment horizontal="right" vertical="center"/>
    </xf>
    <xf numFmtId="172" fontId="2" fillId="0" borderId="8" xfId="1" applyNumberFormat="1" applyFont="1" applyFill="1" applyBorder="1" applyAlignment="1">
      <alignment vertical="center"/>
    </xf>
    <xf numFmtId="0" fontId="2" fillId="0" borderId="0" xfId="1" applyFont="1" applyFill="1"/>
    <xf numFmtId="170" fontId="13" fillId="0" borderId="0" xfId="0" applyNumberFormat="1" applyFont="1" applyBorder="1" applyAlignment="1">
      <alignment horizontal="center"/>
    </xf>
    <xf numFmtId="0" fontId="2" fillId="0" borderId="0" xfId="1" applyFont="1" applyFill="1" applyAlignment="1" applyProtection="1">
      <protection hidden="1"/>
    </xf>
    <xf numFmtId="172" fontId="5" fillId="0" borderId="0" xfId="1" applyNumberFormat="1" applyFont="1"/>
    <xf numFmtId="49" fontId="7" fillId="0" borderId="30" xfId="1" applyNumberFormat="1" applyFont="1" applyFill="1" applyBorder="1" applyAlignment="1" applyProtection="1">
      <alignment vertical="center" wrapText="1"/>
      <protection hidden="1"/>
    </xf>
    <xf numFmtId="168" fontId="7" fillId="0" borderId="21" xfId="1" applyNumberFormat="1" applyFont="1" applyFill="1" applyBorder="1" applyAlignment="1" applyProtection="1">
      <alignment horizontal="center"/>
      <protection hidden="1"/>
    </xf>
    <xf numFmtId="167" fontId="7" fillId="0" borderId="21" xfId="1" applyNumberFormat="1" applyFont="1" applyFill="1" applyBorder="1" applyAlignment="1" applyProtection="1">
      <alignment horizontal="center"/>
      <protection hidden="1"/>
    </xf>
    <xf numFmtId="166" fontId="7" fillId="0" borderId="17" xfId="1" applyNumberFormat="1" applyFont="1" applyFill="1" applyBorder="1" applyAlignment="1" applyProtection="1">
      <alignment horizontal="center"/>
      <protection hidden="1"/>
    </xf>
    <xf numFmtId="0" fontId="7" fillId="0" borderId="30" xfId="1" applyNumberFormat="1" applyFont="1" applyFill="1" applyBorder="1" applyAlignment="1" applyProtection="1">
      <alignment vertical="center" wrapText="1"/>
      <protection hidden="1"/>
    </xf>
    <xf numFmtId="169" fontId="23" fillId="0" borderId="31" xfId="10" applyNumberFormat="1" applyFont="1" applyFill="1" applyBorder="1" applyAlignment="1" applyProtection="1">
      <alignment wrapText="1"/>
      <protection hidden="1"/>
    </xf>
    <xf numFmtId="169" fontId="23" fillId="0" borderId="21" xfId="10" applyNumberFormat="1" applyFont="1" applyFill="1" applyBorder="1" applyAlignment="1" applyProtection="1">
      <alignment horizontal="center"/>
      <protection hidden="1"/>
    </xf>
    <xf numFmtId="168" fontId="23" fillId="0" borderId="21" xfId="10" applyNumberFormat="1" applyFont="1" applyFill="1" applyBorder="1" applyAlignment="1" applyProtection="1">
      <alignment horizontal="center"/>
      <protection hidden="1"/>
    </xf>
    <xf numFmtId="167" fontId="23" fillId="0" borderId="21" xfId="10" applyNumberFormat="1" applyFont="1" applyFill="1" applyBorder="1" applyAlignment="1" applyProtection="1">
      <alignment horizontal="center"/>
      <protection hidden="1"/>
    </xf>
    <xf numFmtId="166" fontId="23" fillId="0" borderId="17" xfId="10" applyNumberFormat="1" applyFont="1" applyFill="1" applyBorder="1" applyAlignment="1" applyProtection="1">
      <alignment horizontal="center"/>
      <protection hidden="1"/>
    </xf>
    <xf numFmtId="0" fontId="0" fillId="0" borderId="0" xfId="0"/>
    <xf numFmtId="165" fontId="7" fillId="0" borderId="17" xfId="1" applyNumberFormat="1" applyFont="1" applyFill="1" applyBorder="1" applyAlignment="1" applyProtection="1">
      <protection hidden="1"/>
    </xf>
    <xf numFmtId="165" fontId="8" fillId="0" borderId="18" xfId="1" applyNumberFormat="1" applyFont="1" applyFill="1" applyBorder="1" applyAlignment="1" applyProtection="1">
      <alignment horizontal="right"/>
      <protection hidden="1"/>
    </xf>
    <xf numFmtId="165" fontId="19" fillId="0" borderId="17" xfId="2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alignment vertical="top" wrapText="1"/>
      <protection hidden="1"/>
    </xf>
    <xf numFmtId="0" fontId="1" fillId="0" borderId="0" xfId="1" applyFill="1"/>
    <xf numFmtId="0" fontId="1" fillId="0" borderId="8" xfId="1" applyBorder="1"/>
    <xf numFmtId="0" fontId="20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0" fillId="0" borderId="8" xfId="0" applyNumberFormat="1" applyFill="1" applyBorder="1"/>
    <xf numFmtId="171" fontId="0" fillId="0" borderId="0" xfId="0" applyNumberFormat="1" applyFill="1"/>
    <xf numFmtId="0" fontId="15" fillId="0" borderId="0" xfId="0" applyFont="1" applyAlignment="1">
      <alignment horizontal="center" vertical="center" wrapText="1"/>
    </xf>
    <xf numFmtId="0" fontId="16" fillId="0" borderId="23" xfId="0" applyFont="1" applyBorder="1" applyAlignment="1">
      <alignment horizontal="right"/>
    </xf>
    <xf numFmtId="0" fontId="2" fillId="0" borderId="23" xfId="1" applyFont="1" applyBorder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164" fontId="8" fillId="0" borderId="22" xfId="1" applyNumberFormat="1" applyFont="1" applyFill="1" applyBorder="1" applyAlignment="1" applyProtection="1">
      <alignment horizontal="center"/>
      <protection hidden="1"/>
    </xf>
    <xf numFmtId="164" fontId="8" fillId="0" borderId="19" xfId="1" applyNumberFormat="1" applyFont="1" applyFill="1" applyBorder="1" applyAlignment="1" applyProtection="1">
      <alignment horizontal="center"/>
      <protection hidden="1"/>
    </xf>
    <xf numFmtId="164" fontId="8" fillId="0" borderId="29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center" vertical="top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  <xf numFmtId="169" fontId="19" fillId="0" borderId="0" xfId="2" applyNumberFormat="1" applyFont="1" applyFill="1" applyBorder="1" applyAlignment="1" applyProtection="1">
      <alignment horizontal="right" wrapText="1"/>
      <protection hidden="1"/>
    </xf>
    <xf numFmtId="0" fontId="19" fillId="0" borderId="10" xfId="2" applyNumberFormat="1" applyFont="1" applyFill="1" applyBorder="1" applyAlignment="1" applyProtection="1">
      <alignment horizontal="center" vertical="top"/>
      <protection hidden="1"/>
    </xf>
    <xf numFmtId="0" fontId="8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20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20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20" fillId="0" borderId="27" xfId="2" applyNumberFormat="1" applyFont="1" applyFill="1" applyBorder="1" applyAlignment="1" applyProtection="1">
      <alignment horizontal="center" vertical="center" wrapText="1"/>
      <protection hidden="1"/>
    </xf>
    <xf numFmtId="0" fontId="20" fillId="0" borderId="28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13" xfId="1" applyNumberFormat="1" applyFont="1" applyFill="1" applyBorder="1" applyAlignment="1" applyProtection="1">
      <alignment horizontal="center" vertical="top"/>
      <protection hidden="1"/>
    </xf>
    <xf numFmtId="0" fontId="8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8" xfId="0" applyFont="1" applyBorder="1" applyAlignment="1">
      <alignment horizontal="center" wrapText="1"/>
    </xf>
    <xf numFmtId="0" fontId="13" fillId="0" borderId="0" xfId="0" applyFont="1" applyBorder="1" applyAlignment="1">
      <alignment horizontal="left"/>
    </xf>
    <xf numFmtId="0" fontId="12" fillId="0" borderId="0" xfId="0" applyFont="1" applyAlignment="1">
      <alignment horizontal="center"/>
    </xf>
    <xf numFmtId="0" fontId="12" fillId="0" borderId="17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wrapText="1"/>
    </xf>
    <xf numFmtId="0" fontId="13" fillId="0" borderId="20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2" fillId="2" borderId="17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/>
    </xf>
  </cellXfs>
  <cellStyles count="11">
    <cellStyle name="Обычный" xfId="0" builtinId="0"/>
    <cellStyle name="Обычный 2" xfId="1"/>
    <cellStyle name="Обычный 2 10" xfId="1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colors>
    <mruColors>
      <color rgb="FFFF505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"/>
  <sheetViews>
    <sheetView tabSelected="1" view="pageBreakPreview" zoomScaleSheetLayoutView="100" workbookViewId="0">
      <selection activeCell="C16" sqref="C16"/>
    </sheetView>
  </sheetViews>
  <sheetFormatPr defaultRowHeight="15.75"/>
  <cols>
    <col min="1" max="1" width="26.85546875" style="78" customWidth="1"/>
    <col min="2" max="2" width="40.28515625" style="78" customWidth="1"/>
    <col min="3" max="3" width="15.7109375" style="78" customWidth="1"/>
    <col min="4" max="4" width="16.140625" style="78" customWidth="1"/>
    <col min="5" max="9" width="9.140625" style="78"/>
    <col min="10" max="10" width="10.140625" style="78" bestFit="1" customWidth="1"/>
    <col min="11" max="16384" width="9.140625" style="78"/>
  </cols>
  <sheetData>
    <row r="1" spans="1:10">
      <c r="A1" s="77"/>
      <c r="B1" s="77"/>
      <c r="C1" s="77"/>
    </row>
    <row r="2" spans="1:10" s="79" customFormat="1" ht="72.75" customHeight="1">
      <c r="A2" s="220" t="s">
        <v>686</v>
      </c>
      <c r="B2" s="220"/>
      <c r="C2" s="220"/>
      <c r="D2" s="220"/>
    </row>
    <row r="3" spans="1:10">
      <c r="C3" s="221" t="s">
        <v>470</v>
      </c>
      <c r="D3" s="221"/>
    </row>
    <row r="4" spans="1:10" ht="31.5">
      <c r="A4" s="80" t="s">
        <v>471</v>
      </c>
      <c r="B4" s="80" t="s">
        <v>312</v>
      </c>
      <c r="C4" s="80" t="s">
        <v>490</v>
      </c>
      <c r="D4" s="80" t="s">
        <v>316</v>
      </c>
    </row>
    <row r="5" spans="1:10" ht="31.5">
      <c r="A5" s="81" t="s">
        <v>472</v>
      </c>
      <c r="B5" s="82" t="s">
        <v>473</v>
      </c>
      <c r="C5" s="83">
        <f>C6+C7</f>
        <v>-297048.2</v>
      </c>
      <c r="D5" s="83">
        <f>D6+D7</f>
        <v>-324000</v>
      </c>
    </row>
    <row r="6" spans="1:10" ht="63">
      <c r="A6" s="81" t="s">
        <v>474</v>
      </c>
      <c r="B6" s="35" t="s">
        <v>475</v>
      </c>
      <c r="C6" s="85">
        <v>26951.8</v>
      </c>
      <c r="D6" s="84"/>
    </row>
    <row r="7" spans="1:10" ht="63">
      <c r="A7" s="81" t="s">
        <v>476</v>
      </c>
      <c r="B7" s="35" t="s">
        <v>477</v>
      </c>
      <c r="C7" s="85">
        <v>-324000</v>
      </c>
      <c r="D7" s="84">
        <v>-324000</v>
      </c>
    </row>
    <row r="8" spans="1:10" ht="47.25">
      <c r="A8" s="80" t="s">
        <v>478</v>
      </c>
      <c r="B8" s="82" t="s">
        <v>479</v>
      </c>
      <c r="C8" s="83">
        <f>C9+C10+C11</f>
        <v>297048.2</v>
      </c>
      <c r="D8" s="83">
        <f>D9+D10+D11</f>
        <v>324000</v>
      </c>
    </row>
    <row r="9" spans="1:10" ht="126">
      <c r="A9" s="81" t="s">
        <v>480</v>
      </c>
      <c r="B9" s="35" t="s">
        <v>481</v>
      </c>
      <c r="C9" s="84">
        <v>382900</v>
      </c>
      <c r="D9" s="84">
        <v>447473</v>
      </c>
    </row>
    <row r="10" spans="1:10" ht="126" hidden="1">
      <c r="A10" s="81" t="s">
        <v>482</v>
      </c>
      <c r="B10" s="35" t="s">
        <v>483</v>
      </c>
      <c r="C10" s="84"/>
      <c r="D10" s="84"/>
    </row>
    <row r="11" spans="1:10" ht="78.75">
      <c r="A11" s="81" t="s">
        <v>482</v>
      </c>
      <c r="B11" s="35" t="s">
        <v>484</v>
      </c>
      <c r="C11" s="85">
        <v>-85851.8</v>
      </c>
      <c r="D11" s="84">
        <v>-123473</v>
      </c>
      <c r="J11" s="190"/>
    </row>
    <row r="12" spans="1:10" ht="31.5">
      <c r="A12" s="80" t="s">
        <v>485</v>
      </c>
      <c r="B12" s="82" t="s">
        <v>486</v>
      </c>
      <c r="C12" s="86">
        <f>C13</f>
        <v>10579.246160000001</v>
      </c>
      <c r="D12" s="86">
        <f>D13</f>
        <v>-17532.87</v>
      </c>
    </row>
    <row r="13" spans="1:10" ht="47.25">
      <c r="A13" s="81" t="s">
        <v>487</v>
      </c>
      <c r="B13" s="35" t="s">
        <v>488</v>
      </c>
      <c r="C13" s="88">
        <v>10579.246160000001</v>
      </c>
      <c r="D13" s="87">
        <v>-17532.87</v>
      </c>
    </row>
    <row r="14" spans="1:10" ht="47.25">
      <c r="A14" s="80" t="s">
        <v>522</v>
      </c>
      <c r="B14" s="82" t="s">
        <v>523</v>
      </c>
      <c r="C14" s="86">
        <f>C15</f>
        <v>0</v>
      </c>
      <c r="D14" s="86">
        <f>D15</f>
        <v>22461.56</v>
      </c>
    </row>
    <row r="15" spans="1:10" ht="47.25">
      <c r="A15" s="81" t="s">
        <v>524</v>
      </c>
      <c r="B15" s="35" t="s">
        <v>488</v>
      </c>
      <c r="C15" s="88"/>
      <c r="D15" s="87">
        <v>22461.56</v>
      </c>
    </row>
    <row r="16" spans="1:10">
      <c r="A16" s="89"/>
      <c r="B16" s="80" t="s">
        <v>489</v>
      </c>
      <c r="C16" s="83">
        <f>C12+C8+C5+C14</f>
        <v>10579.246159999981</v>
      </c>
      <c r="D16" s="83">
        <f>D12+D8+D5+D14</f>
        <v>4928.690000000006</v>
      </c>
    </row>
  </sheetData>
  <mergeCells count="2">
    <mergeCell ref="A2:D2"/>
    <mergeCell ref="C3:D3"/>
  </mergeCells>
  <pageMargins left="0.70866141732283472" right="0.31496062992125984" top="0.55118110236220474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7"/>
  <sheetViews>
    <sheetView view="pageBreakPreview" zoomScaleSheetLayoutView="100" workbookViewId="0">
      <pane xSplit="1" ySplit="7" topLeftCell="B8" activePane="bottomRight" state="frozen"/>
      <selection activeCell="C16" sqref="C16"/>
      <selection pane="topRight" activeCell="C16" sqref="C16"/>
      <selection pane="bottomLeft" activeCell="C16" sqref="C16"/>
      <selection pane="bottomRight" activeCell="C16" sqref="C16"/>
    </sheetView>
  </sheetViews>
  <sheetFormatPr defaultColWidth="9.140625" defaultRowHeight="12.75"/>
  <cols>
    <col min="1" max="1" width="22.7109375" style="4" customWidth="1"/>
    <col min="2" max="2" width="58.5703125" style="2" customWidth="1"/>
    <col min="3" max="3" width="11.28515625" style="196" customWidth="1"/>
    <col min="4" max="4" width="11.7109375" style="2" customWidth="1"/>
    <col min="5" max="5" width="11.140625" style="2" customWidth="1"/>
    <col min="6" max="189" width="9.140625" style="2" customWidth="1"/>
    <col min="190" max="16384" width="9.140625" style="2"/>
  </cols>
  <sheetData>
    <row r="1" spans="1:9" ht="15" customHeight="1">
      <c r="A1" s="3"/>
      <c r="B1" s="1"/>
      <c r="C1" s="223"/>
      <c r="D1" s="223"/>
      <c r="E1" s="223"/>
    </row>
    <row r="2" spans="1:9" ht="15" customHeight="1">
      <c r="A2" s="3"/>
      <c r="B2" s="223"/>
      <c r="C2" s="223"/>
      <c r="D2" s="223"/>
      <c r="E2" s="223"/>
    </row>
    <row r="3" spans="1:9" ht="15" customHeight="1">
      <c r="A3" s="3"/>
      <c r="B3" s="223"/>
      <c r="C3" s="223"/>
      <c r="D3" s="223"/>
      <c r="E3" s="223"/>
    </row>
    <row r="4" spans="1:9" ht="15" customHeight="1">
      <c r="A4" s="3"/>
      <c r="B4" s="223"/>
      <c r="C4" s="223"/>
    </row>
    <row r="5" spans="1:9" ht="27.75" customHeight="1">
      <c r="A5" s="224" t="s">
        <v>687</v>
      </c>
      <c r="B5" s="224"/>
      <c r="C5" s="224"/>
      <c r="D5" s="224"/>
      <c r="E5" s="224"/>
    </row>
    <row r="6" spans="1:9" ht="15.75" customHeight="1">
      <c r="A6" s="3"/>
      <c r="B6" s="1"/>
      <c r="C6" s="222" t="s">
        <v>317</v>
      </c>
      <c r="D6" s="222"/>
      <c r="E6" s="222"/>
    </row>
    <row r="7" spans="1:9" ht="39" customHeight="1">
      <c r="A7" s="10" t="s">
        <v>330</v>
      </c>
      <c r="B7" s="10" t="s">
        <v>331</v>
      </c>
      <c r="C7" s="10" t="s">
        <v>469</v>
      </c>
      <c r="D7" s="11" t="s">
        <v>318</v>
      </c>
      <c r="E7" s="10" t="s">
        <v>314</v>
      </c>
    </row>
    <row r="8" spans="1:9" ht="15" customHeight="1">
      <c r="A8" s="12" t="s">
        <v>332</v>
      </c>
      <c r="B8" s="127" t="s">
        <v>333</v>
      </c>
      <c r="C8" s="13">
        <f>C9+C11+C13+C17+C20+C21+C29+C32+C38+C39+C31</f>
        <v>713075</v>
      </c>
      <c r="D8" s="13">
        <f>D9+D11+D13+D17+D20+D21+D29+D32+D38+D39+D31</f>
        <v>455415.23000000004</v>
      </c>
      <c r="E8" s="14">
        <f>D8/C8*100</f>
        <v>63.866385723801855</v>
      </c>
      <c r="F8" s="163"/>
      <c r="I8" s="162"/>
    </row>
    <row r="9" spans="1:9" ht="15" customHeight="1">
      <c r="A9" s="12" t="s">
        <v>334</v>
      </c>
      <c r="B9" s="127" t="s">
        <v>335</v>
      </c>
      <c r="C9" s="13">
        <f>C10</f>
        <v>418481</v>
      </c>
      <c r="D9" s="13">
        <f>D10</f>
        <v>283509.53999999998</v>
      </c>
      <c r="E9" s="17">
        <f t="shared" ref="E9:E74" si="0">D9/C9*100</f>
        <v>67.747290796953735</v>
      </c>
      <c r="F9" s="163"/>
      <c r="I9" s="162"/>
    </row>
    <row r="10" spans="1:9" ht="15" customHeight="1">
      <c r="A10" s="15" t="s">
        <v>336</v>
      </c>
      <c r="B10" s="22" t="s">
        <v>337</v>
      </c>
      <c r="C10" s="144">
        <v>418481</v>
      </c>
      <c r="D10" s="17">
        <v>283509.53999999998</v>
      </c>
      <c r="E10" s="17">
        <f t="shared" si="0"/>
        <v>67.747290796953735</v>
      </c>
      <c r="F10" s="163"/>
      <c r="I10" s="162"/>
    </row>
    <row r="11" spans="1:9" ht="25.5">
      <c r="A11" s="12" t="s">
        <v>338</v>
      </c>
      <c r="B11" s="127" t="s">
        <v>339</v>
      </c>
      <c r="C11" s="13">
        <f>C12</f>
        <v>5452</v>
      </c>
      <c r="D11" s="13">
        <f>D12</f>
        <v>4347.47</v>
      </c>
      <c r="E11" s="14">
        <f t="shared" si="0"/>
        <v>79.740829053558329</v>
      </c>
      <c r="F11" s="163"/>
      <c r="I11" s="162"/>
    </row>
    <row r="12" spans="1:9" ht="25.5">
      <c r="A12" s="15" t="s">
        <v>340</v>
      </c>
      <c r="B12" s="128" t="s">
        <v>341</v>
      </c>
      <c r="C12" s="144">
        <v>5452</v>
      </c>
      <c r="D12" s="17">
        <v>4347.47</v>
      </c>
      <c r="E12" s="17">
        <f t="shared" si="0"/>
        <v>79.740829053558329</v>
      </c>
      <c r="F12" s="163"/>
      <c r="I12" s="162"/>
    </row>
    <row r="13" spans="1:9" ht="15" customHeight="1">
      <c r="A13" s="12" t="s">
        <v>342</v>
      </c>
      <c r="B13" s="127" t="s">
        <v>343</v>
      </c>
      <c r="C13" s="13">
        <f>C14+C15+C16</f>
        <v>80000</v>
      </c>
      <c r="D13" s="13">
        <f>D14+D15+D16</f>
        <v>52113.130000000005</v>
      </c>
      <c r="E13" s="14">
        <f t="shared" si="0"/>
        <v>65.141412500000001</v>
      </c>
      <c r="F13" s="163"/>
      <c r="I13" s="162"/>
    </row>
    <row r="14" spans="1:9" ht="12.75" customHeight="1">
      <c r="A14" s="15" t="s">
        <v>344</v>
      </c>
      <c r="B14" s="22" t="s">
        <v>345</v>
      </c>
      <c r="C14" s="144">
        <v>73100</v>
      </c>
      <c r="D14" s="17">
        <v>47592.38</v>
      </c>
      <c r="E14" s="17">
        <f t="shared" si="0"/>
        <v>65.105854993160051</v>
      </c>
      <c r="F14" s="163"/>
      <c r="I14" s="162"/>
    </row>
    <row r="15" spans="1:9" ht="14.25" customHeight="1">
      <c r="A15" s="15" t="s">
        <v>346</v>
      </c>
      <c r="B15" s="22" t="s">
        <v>347</v>
      </c>
      <c r="C15" s="144">
        <v>580</v>
      </c>
      <c r="D15" s="17">
        <v>409.66</v>
      </c>
      <c r="E15" s="17">
        <f t="shared" si="0"/>
        <v>70.631034482758622</v>
      </c>
      <c r="F15" s="163"/>
      <c r="I15" s="162"/>
    </row>
    <row r="16" spans="1:9" ht="25.5">
      <c r="A16" s="15" t="s">
        <v>348</v>
      </c>
      <c r="B16" s="22" t="s">
        <v>349</v>
      </c>
      <c r="C16" s="144">
        <v>6320</v>
      </c>
      <c r="D16" s="17">
        <v>4111.09</v>
      </c>
      <c r="E16" s="17">
        <f t="shared" si="0"/>
        <v>65.048892405063299</v>
      </c>
      <c r="F16" s="163"/>
      <c r="I16" s="162"/>
    </row>
    <row r="17" spans="1:9" ht="15" customHeight="1">
      <c r="A17" s="12" t="s">
        <v>350</v>
      </c>
      <c r="B17" s="127" t="s">
        <v>351</v>
      </c>
      <c r="C17" s="13">
        <f>C18+C19</f>
        <v>107414</v>
      </c>
      <c r="D17" s="13">
        <f>D18+D19</f>
        <v>53061.880000000005</v>
      </c>
      <c r="E17" s="14">
        <f>D17/C17*100</f>
        <v>49.399407898411759</v>
      </c>
      <c r="F17" s="163"/>
      <c r="I17" s="162"/>
    </row>
    <row r="18" spans="1:9" ht="15" customHeight="1">
      <c r="A18" s="15" t="s">
        <v>352</v>
      </c>
      <c r="B18" s="22" t="s">
        <v>353</v>
      </c>
      <c r="C18" s="144">
        <v>26535</v>
      </c>
      <c r="D18" s="17">
        <v>5954.23</v>
      </c>
      <c r="E18" s="17">
        <f t="shared" si="0"/>
        <v>22.439155831920104</v>
      </c>
      <c r="F18" s="163"/>
      <c r="I18" s="162"/>
    </row>
    <row r="19" spans="1:9" ht="15" customHeight="1">
      <c r="A19" s="15" t="s">
        <v>354</v>
      </c>
      <c r="B19" s="22" t="s">
        <v>355</v>
      </c>
      <c r="C19" s="144">
        <v>80879</v>
      </c>
      <c r="D19" s="17">
        <v>47107.65</v>
      </c>
      <c r="E19" s="17">
        <f t="shared" si="0"/>
        <v>58.244599957961896</v>
      </c>
      <c r="F19" s="163"/>
      <c r="I19" s="162"/>
    </row>
    <row r="20" spans="1:9" ht="15" customHeight="1">
      <c r="A20" s="12" t="s">
        <v>356</v>
      </c>
      <c r="B20" s="127" t="s">
        <v>357</v>
      </c>
      <c r="C20" s="13">
        <v>23369</v>
      </c>
      <c r="D20" s="14">
        <v>17997.55</v>
      </c>
      <c r="E20" s="14">
        <f t="shared" si="0"/>
        <v>77.014634772561948</v>
      </c>
      <c r="F20" s="163"/>
      <c r="I20" s="162"/>
    </row>
    <row r="21" spans="1:9" ht="40.5" customHeight="1">
      <c r="A21" s="12" t="s">
        <v>358</v>
      </c>
      <c r="B21" s="28" t="s">
        <v>359</v>
      </c>
      <c r="C21" s="13">
        <f>C22+C25+C27</f>
        <v>32329</v>
      </c>
      <c r="D21" s="13">
        <f>D22+D25+D27</f>
        <v>20038.03</v>
      </c>
      <c r="E21" s="14">
        <f>D21/C21*100</f>
        <v>61.981595471558038</v>
      </c>
      <c r="F21" s="163"/>
      <c r="I21" s="162"/>
    </row>
    <row r="22" spans="1:9" ht="64.5" customHeight="1">
      <c r="A22" s="12" t="s">
        <v>360</v>
      </c>
      <c r="B22" s="127" t="s">
        <v>361</v>
      </c>
      <c r="C22" s="13">
        <f>C23+C24</f>
        <v>17900</v>
      </c>
      <c r="D22" s="13">
        <f>D23+D24</f>
        <v>9001.9599999999991</v>
      </c>
      <c r="E22" s="14">
        <f t="shared" si="0"/>
        <v>50.290279329608936</v>
      </c>
      <c r="F22" s="163"/>
      <c r="I22" s="162"/>
    </row>
    <row r="23" spans="1:9" ht="63.75" customHeight="1">
      <c r="A23" s="15" t="s">
        <v>362</v>
      </c>
      <c r="B23" s="22" t="s">
        <v>363</v>
      </c>
      <c r="C23" s="144">
        <v>16289</v>
      </c>
      <c r="D23" s="17">
        <v>7566.66</v>
      </c>
      <c r="E23" s="17">
        <f t="shared" si="0"/>
        <v>46.452575357603287</v>
      </c>
      <c r="F23" s="163"/>
      <c r="I23" s="162"/>
    </row>
    <row r="24" spans="1:9" ht="49.5" customHeight="1">
      <c r="A24" s="15" t="s">
        <v>364</v>
      </c>
      <c r="B24" s="22" t="s">
        <v>365</v>
      </c>
      <c r="C24" s="144">
        <v>1611</v>
      </c>
      <c r="D24" s="17">
        <v>1435.3</v>
      </c>
      <c r="E24" s="17">
        <f t="shared" si="0"/>
        <v>89.093730602110483</v>
      </c>
      <c r="F24" s="163"/>
      <c r="I24" s="162"/>
    </row>
    <row r="25" spans="1:9" ht="25.5">
      <c r="A25" s="12" t="s">
        <v>366</v>
      </c>
      <c r="B25" s="127" t="s">
        <v>367</v>
      </c>
      <c r="C25" s="13">
        <f>C26</f>
        <v>513</v>
      </c>
      <c r="D25" s="13">
        <f>D26</f>
        <v>307.56</v>
      </c>
      <c r="E25" s="14">
        <f t="shared" si="0"/>
        <v>59.953216374269005</v>
      </c>
      <c r="F25" s="163"/>
      <c r="I25" s="162"/>
    </row>
    <row r="26" spans="1:9" ht="38.25">
      <c r="A26" s="15" t="s">
        <v>368</v>
      </c>
      <c r="B26" s="22" t="s">
        <v>369</v>
      </c>
      <c r="C26" s="144">
        <v>513</v>
      </c>
      <c r="D26" s="17">
        <v>307.56</v>
      </c>
      <c r="E26" s="17">
        <f t="shared" si="0"/>
        <v>59.953216374269005</v>
      </c>
      <c r="F26" s="163"/>
      <c r="I26" s="162"/>
    </row>
    <row r="27" spans="1:9" ht="66.75" customHeight="1">
      <c r="A27" s="12" t="s">
        <v>370</v>
      </c>
      <c r="B27" s="127" t="s">
        <v>371</v>
      </c>
      <c r="C27" s="13">
        <f>C28</f>
        <v>13916</v>
      </c>
      <c r="D27" s="13">
        <f>D28</f>
        <v>10728.51</v>
      </c>
      <c r="E27" s="14">
        <f t="shared" si="0"/>
        <v>77.094782983615985</v>
      </c>
      <c r="F27" s="163"/>
      <c r="I27" s="162"/>
    </row>
    <row r="28" spans="1:9" ht="65.25" customHeight="1">
      <c r="A28" s="15" t="s">
        <v>372</v>
      </c>
      <c r="B28" s="22" t="s">
        <v>373</v>
      </c>
      <c r="C28" s="144">
        <v>13916</v>
      </c>
      <c r="D28" s="17">
        <v>10728.51</v>
      </c>
      <c r="E28" s="17">
        <f t="shared" si="0"/>
        <v>77.094782983615985</v>
      </c>
      <c r="F28" s="163"/>
      <c r="I28" s="162"/>
    </row>
    <row r="29" spans="1:9" ht="12.75" customHeight="1">
      <c r="A29" s="12" t="s">
        <v>374</v>
      </c>
      <c r="B29" s="127" t="s">
        <v>375</v>
      </c>
      <c r="C29" s="13">
        <f>C30</f>
        <v>5684</v>
      </c>
      <c r="D29" s="13">
        <f>D30</f>
        <v>1466.89</v>
      </c>
      <c r="E29" s="14">
        <f t="shared" si="0"/>
        <v>25.807353976073188</v>
      </c>
      <c r="F29" s="163"/>
      <c r="I29" s="162"/>
    </row>
    <row r="30" spans="1:9" ht="13.5" customHeight="1">
      <c r="A30" s="15" t="s">
        <v>376</v>
      </c>
      <c r="B30" s="22" t="s">
        <v>377</v>
      </c>
      <c r="C30" s="144">
        <v>5684</v>
      </c>
      <c r="D30" s="17">
        <v>1466.89</v>
      </c>
      <c r="E30" s="17">
        <f t="shared" si="0"/>
        <v>25.807353976073188</v>
      </c>
      <c r="F30" s="163"/>
      <c r="I30" s="162"/>
    </row>
    <row r="31" spans="1:9" ht="27" customHeight="1">
      <c r="A31" s="12" t="s">
        <v>378</v>
      </c>
      <c r="B31" s="127" t="s">
        <v>379</v>
      </c>
      <c r="C31" s="192">
        <v>0</v>
      </c>
      <c r="D31" s="14">
        <v>129.07</v>
      </c>
      <c r="E31" s="17"/>
      <c r="F31" s="163"/>
      <c r="I31" s="162"/>
    </row>
    <row r="32" spans="1:9" ht="25.5">
      <c r="A32" s="18" t="s">
        <v>380</v>
      </c>
      <c r="B32" s="127" t="s">
        <v>381</v>
      </c>
      <c r="C32" s="13">
        <f>C33+C35</f>
        <v>27826</v>
      </c>
      <c r="D32" s="13">
        <f>D33+D35</f>
        <v>12621.96</v>
      </c>
      <c r="E32" s="14">
        <f t="shared" si="0"/>
        <v>45.360310500970314</v>
      </c>
      <c r="F32" s="163"/>
      <c r="I32" s="162"/>
    </row>
    <row r="33" spans="1:9" ht="71.25" customHeight="1">
      <c r="A33" s="12" t="s">
        <v>382</v>
      </c>
      <c r="B33" s="127" t="s">
        <v>383</v>
      </c>
      <c r="C33" s="192">
        <f>C34</f>
        <v>10238</v>
      </c>
      <c r="D33" s="73">
        <f>D34</f>
        <v>3095.05</v>
      </c>
      <c r="E33" s="14">
        <f t="shared" si="0"/>
        <v>30.2310021488572</v>
      </c>
      <c r="F33" s="163"/>
      <c r="I33" s="162"/>
    </row>
    <row r="34" spans="1:9" ht="66" customHeight="1">
      <c r="A34" s="15" t="s">
        <v>384</v>
      </c>
      <c r="B34" s="22" t="s">
        <v>385</v>
      </c>
      <c r="C34" s="16">
        <v>10238</v>
      </c>
      <c r="D34" s="16">
        <v>3095.05</v>
      </c>
      <c r="E34" s="17">
        <f t="shared" si="0"/>
        <v>30.2310021488572</v>
      </c>
      <c r="F34" s="163"/>
      <c r="I34" s="162"/>
    </row>
    <row r="35" spans="1:9" ht="61.5" customHeight="1">
      <c r="A35" s="12" t="s">
        <v>386</v>
      </c>
      <c r="B35" s="127" t="s">
        <v>387</v>
      </c>
      <c r="C35" s="192">
        <f>C36+C37</f>
        <v>17588</v>
      </c>
      <c r="D35" s="73">
        <f>D36+D37</f>
        <v>9526.91</v>
      </c>
      <c r="E35" s="14">
        <f t="shared" si="0"/>
        <v>54.167102569934045</v>
      </c>
      <c r="F35" s="163"/>
      <c r="I35" s="162"/>
    </row>
    <row r="36" spans="1:9" ht="45.75" customHeight="1">
      <c r="A36" s="15" t="s">
        <v>388</v>
      </c>
      <c r="B36" s="22" t="s">
        <v>389</v>
      </c>
      <c r="C36" s="16">
        <v>12000</v>
      </c>
      <c r="D36" s="16">
        <v>6269.41</v>
      </c>
      <c r="E36" s="17">
        <f t="shared" si="0"/>
        <v>52.245083333333334</v>
      </c>
      <c r="F36" s="163"/>
      <c r="I36" s="162"/>
    </row>
    <row r="37" spans="1:9" ht="39" customHeight="1">
      <c r="A37" s="15" t="s">
        <v>390</v>
      </c>
      <c r="B37" s="129" t="s">
        <v>391</v>
      </c>
      <c r="C37" s="144">
        <v>5588</v>
      </c>
      <c r="D37" s="17">
        <v>3257.5</v>
      </c>
      <c r="E37" s="17">
        <f t="shared" si="0"/>
        <v>58.294559770937724</v>
      </c>
      <c r="F37" s="163"/>
      <c r="I37" s="162"/>
    </row>
    <row r="38" spans="1:9" ht="24.75" customHeight="1">
      <c r="A38" s="12" t="s">
        <v>392</v>
      </c>
      <c r="B38" s="127" t="s">
        <v>393</v>
      </c>
      <c r="C38" s="144">
        <v>12520</v>
      </c>
      <c r="D38" s="17">
        <v>10083.25</v>
      </c>
      <c r="E38" s="17">
        <f t="shared" si="0"/>
        <v>80.537140575079874</v>
      </c>
      <c r="F38" s="163"/>
      <c r="I38" s="162"/>
    </row>
    <row r="39" spans="1:9" ht="15" customHeight="1">
      <c r="A39" s="44" t="s">
        <v>394</v>
      </c>
      <c r="B39" s="127" t="s">
        <v>395</v>
      </c>
      <c r="C39" s="144">
        <v>0</v>
      </c>
      <c r="D39" s="17">
        <v>46.46</v>
      </c>
      <c r="E39" s="14"/>
      <c r="F39" s="163"/>
      <c r="I39" s="162"/>
    </row>
    <row r="40" spans="1:9" ht="20.25" customHeight="1">
      <c r="A40" s="19" t="s">
        <v>396</v>
      </c>
      <c r="B40" s="127" t="s">
        <v>397</v>
      </c>
      <c r="C40" s="192">
        <f>C41+C80</f>
        <v>1908506.5220399997</v>
      </c>
      <c r="D40" s="192">
        <f>D41+D80</f>
        <v>1493293.91</v>
      </c>
      <c r="E40" s="17">
        <f t="shared" si="0"/>
        <v>78.244108299080921</v>
      </c>
      <c r="F40" s="163"/>
      <c r="I40" s="162"/>
    </row>
    <row r="41" spans="1:9" ht="29.25" customHeight="1">
      <c r="A41" s="19" t="s">
        <v>398</v>
      </c>
      <c r="B41" s="127" t="s">
        <v>399</v>
      </c>
      <c r="C41" s="192">
        <f>C42+C44+C60+C78</f>
        <v>1908620.0099999998</v>
      </c>
      <c r="D41" s="73">
        <f>D42+D44+D60+D78</f>
        <v>1493479.2</v>
      </c>
      <c r="E41" s="14">
        <f t="shared" si="0"/>
        <v>78.249163907696868</v>
      </c>
      <c r="F41" s="163"/>
      <c r="I41" s="162"/>
    </row>
    <row r="42" spans="1:9" ht="24" customHeight="1">
      <c r="A42" s="19" t="s">
        <v>568</v>
      </c>
      <c r="B42" s="127" t="s">
        <v>400</v>
      </c>
      <c r="C42" s="13">
        <f>C43</f>
        <v>23853.7</v>
      </c>
      <c r="D42" s="13">
        <f>D43</f>
        <v>5395.8</v>
      </c>
      <c r="E42" s="14">
        <f t="shared" si="0"/>
        <v>22.62039012815622</v>
      </c>
      <c r="F42" s="163"/>
      <c r="I42" s="162"/>
    </row>
    <row r="43" spans="1:9" ht="27" customHeight="1">
      <c r="A43" s="20" t="s">
        <v>569</v>
      </c>
      <c r="B43" s="22" t="s">
        <v>401</v>
      </c>
      <c r="C43" s="16">
        <v>23853.7</v>
      </c>
      <c r="D43" s="17">
        <v>5395.8</v>
      </c>
      <c r="E43" s="17">
        <f t="shared" si="0"/>
        <v>22.62039012815622</v>
      </c>
      <c r="F43" s="163"/>
      <c r="I43" s="162"/>
    </row>
    <row r="44" spans="1:9">
      <c r="A44" s="19" t="s">
        <v>570</v>
      </c>
      <c r="B44" s="127" t="s">
        <v>427</v>
      </c>
      <c r="C44" s="192">
        <f>C45+C46+C47+C48+C49+C50+C51</f>
        <v>241562.11</v>
      </c>
      <c r="D44" s="73">
        <f>D45+D46+D47+D48+D49+D50+D51</f>
        <v>119299.4</v>
      </c>
      <c r="E44" s="14">
        <f t="shared" si="0"/>
        <v>49.386636008436916</v>
      </c>
      <c r="F44" s="163"/>
      <c r="I44" s="162"/>
    </row>
    <row r="45" spans="1:9" ht="51.75" customHeight="1">
      <c r="A45" s="15" t="s">
        <v>571</v>
      </c>
      <c r="B45" s="22" t="s">
        <v>572</v>
      </c>
      <c r="C45" s="144">
        <v>30000</v>
      </c>
      <c r="D45" s="17">
        <v>28261.8</v>
      </c>
      <c r="E45" s="17">
        <f t="shared" si="0"/>
        <v>94.206000000000003</v>
      </c>
      <c r="F45" s="163"/>
      <c r="I45" s="162"/>
    </row>
    <row r="46" spans="1:9" ht="25.5">
      <c r="A46" s="15" t="s">
        <v>573</v>
      </c>
      <c r="B46" s="22" t="s">
        <v>574</v>
      </c>
      <c r="C46" s="16">
        <v>45890</v>
      </c>
      <c r="D46" s="17">
        <v>45890.7</v>
      </c>
      <c r="E46" s="17">
        <f>D46/C46*100</f>
        <v>100.0015253867945</v>
      </c>
      <c r="F46" s="163"/>
      <c r="I46" s="162"/>
    </row>
    <row r="47" spans="1:9" ht="25.5">
      <c r="A47" s="15" t="s">
        <v>575</v>
      </c>
      <c r="B47" s="22" t="s">
        <v>576</v>
      </c>
      <c r="C47" s="144">
        <v>3279.32</v>
      </c>
      <c r="D47" s="17">
        <v>3279.3</v>
      </c>
      <c r="E47" s="17">
        <f t="shared" si="0"/>
        <v>99.999390117463378</v>
      </c>
      <c r="F47" s="163"/>
      <c r="I47" s="162"/>
    </row>
    <row r="48" spans="1:9" ht="40.5" hidden="1" customHeight="1">
      <c r="A48" s="15" t="s">
        <v>577</v>
      </c>
      <c r="B48" s="22" t="s">
        <v>467</v>
      </c>
      <c r="C48" s="193"/>
      <c r="D48" s="17"/>
      <c r="E48" s="17" t="e">
        <f t="shared" si="0"/>
        <v>#DIV/0!</v>
      </c>
      <c r="F48" s="163"/>
      <c r="I48" s="162"/>
    </row>
    <row r="49" spans="1:9" ht="89.25">
      <c r="A49" s="15" t="s">
        <v>578</v>
      </c>
      <c r="B49" s="22" t="s">
        <v>579</v>
      </c>
      <c r="C49" s="193">
        <v>113029.37</v>
      </c>
      <c r="D49" s="17">
        <v>18752.2</v>
      </c>
      <c r="E49" s="17">
        <f t="shared" si="0"/>
        <v>16.590555180480969</v>
      </c>
      <c r="F49" s="163"/>
      <c r="I49" s="162"/>
    </row>
    <row r="50" spans="1:9" ht="38.25">
      <c r="A50" s="15" t="s">
        <v>580</v>
      </c>
      <c r="B50" s="22" t="s">
        <v>467</v>
      </c>
      <c r="C50" s="193">
        <v>6724</v>
      </c>
      <c r="D50" s="17">
        <v>6724</v>
      </c>
      <c r="E50" s="17">
        <f t="shared" si="0"/>
        <v>100</v>
      </c>
      <c r="F50" s="163"/>
      <c r="I50" s="162"/>
    </row>
    <row r="51" spans="1:9">
      <c r="A51" s="20" t="s">
        <v>581</v>
      </c>
      <c r="B51" s="130" t="s">
        <v>468</v>
      </c>
      <c r="C51" s="16">
        <f>C52+C53+C54+C55+C56+C57+C59+C58</f>
        <v>42639.42</v>
      </c>
      <c r="D51" s="16">
        <f>D52+D53+D54+D55+D56+D57+D59+D58</f>
        <v>16391.399999999998</v>
      </c>
      <c r="E51" s="17">
        <f>D51/C51*100</f>
        <v>38.441892502290131</v>
      </c>
      <c r="F51" s="163"/>
      <c r="I51" s="162"/>
    </row>
    <row r="52" spans="1:9" ht="36" customHeight="1">
      <c r="A52" s="20"/>
      <c r="B52" s="69" t="s">
        <v>403</v>
      </c>
      <c r="C52" s="194">
        <v>5591</v>
      </c>
      <c r="D52" s="141">
        <v>5591</v>
      </c>
      <c r="E52" s="17">
        <f>D52/C52*100</f>
        <v>100</v>
      </c>
      <c r="F52" s="163"/>
      <c r="I52" s="162"/>
    </row>
    <row r="53" spans="1:9" ht="15" customHeight="1">
      <c r="A53" s="20"/>
      <c r="B53" s="133" t="s">
        <v>404</v>
      </c>
      <c r="C53" s="194">
        <v>7920.4</v>
      </c>
      <c r="D53" s="141">
        <v>7920.4</v>
      </c>
      <c r="E53" s="24">
        <f t="shared" si="0"/>
        <v>100</v>
      </c>
      <c r="F53" s="163"/>
      <c r="I53" s="162"/>
    </row>
    <row r="54" spans="1:9" ht="63.75">
      <c r="A54" s="20"/>
      <c r="B54" s="133" t="s">
        <v>426</v>
      </c>
      <c r="C54" s="194">
        <v>25535.1</v>
      </c>
      <c r="D54" s="141"/>
      <c r="E54" s="24"/>
      <c r="F54" s="163"/>
      <c r="I54" s="162"/>
    </row>
    <row r="55" spans="1:9" ht="76.5" hidden="1">
      <c r="A55" s="20"/>
      <c r="B55" s="133" t="s">
        <v>402</v>
      </c>
      <c r="C55" s="140"/>
      <c r="D55" s="141"/>
      <c r="E55" s="24"/>
      <c r="F55" s="163"/>
      <c r="I55" s="162"/>
    </row>
    <row r="56" spans="1:9" ht="41.25" customHeight="1">
      <c r="A56" s="20"/>
      <c r="B56" s="69" t="s">
        <v>582</v>
      </c>
      <c r="C56" s="142">
        <v>353.9</v>
      </c>
      <c r="D56" s="141">
        <v>353.9</v>
      </c>
      <c r="E56" s="24">
        <f t="shared" si="0"/>
        <v>100</v>
      </c>
      <c r="F56" s="163"/>
      <c r="I56" s="162"/>
    </row>
    <row r="57" spans="1:9" ht="25.5">
      <c r="A57" s="20"/>
      <c r="B57" s="69" t="s">
        <v>574</v>
      </c>
      <c r="C57" s="142">
        <v>2416</v>
      </c>
      <c r="D57" s="141">
        <v>2415.3000000000002</v>
      </c>
      <c r="E57" s="24">
        <f t="shared" si="0"/>
        <v>99.971026490066222</v>
      </c>
      <c r="F57" s="163"/>
      <c r="I57" s="162"/>
    </row>
    <row r="58" spans="1:9" ht="25.5">
      <c r="A58" s="20"/>
      <c r="B58" s="69" t="s">
        <v>601</v>
      </c>
      <c r="C58" s="142">
        <v>408</v>
      </c>
      <c r="D58" s="141"/>
      <c r="E58" s="24"/>
      <c r="F58" s="163"/>
      <c r="I58" s="162"/>
    </row>
    <row r="59" spans="1:9" ht="38.25">
      <c r="A59" s="15"/>
      <c r="B59" s="69" t="s">
        <v>583</v>
      </c>
      <c r="C59" s="142">
        <v>415.02000000000004</v>
      </c>
      <c r="D59" s="141">
        <v>110.8</v>
      </c>
      <c r="E59" s="24">
        <f t="shared" si="0"/>
        <v>26.697508553804632</v>
      </c>
      <c r="F59" s="163"/>
      <c r="I59" s="162"/>
    </row>
    <row r="60" spans="1:9" ht="25.5" customHeight="1">
      <c r="A60" s="19" t="s">
        <v>405</v>
      </c>
      <c r="B60" s="28" t="s">
        <v>428</v>
      </c>
      <c r="C60" s="192">
        <f>C61+C62+C63+C64+C76+C77</f>
        <v>1641193.1999999997</v>
      </c>
      <c r="D60" s="73">
        <f>D61+D62+D63+D64+D76+D77</f>
        <v>1366778.3</v>
      </c>
      <c r="E60" s="14">
        <f t="shared" si="0"/>
        <v>83.279549293769932</v>
      </c>
      <c r="F60" s="163"/>
      <c r="I60" s="162"/>
    </row>
    <row r="61" spans="1:9" ht="27.75" customHeight="1">
      <c r="A61" s="21" t="s">
        <v>584</v>
      </c>
      <c r="B61" s="22" t="s">
        <v>406</v>
      </c>
      <c r="C61" s="16">
        <v>64536.5</v>
      </c>
      <c r="D61" s="17">
        <v>53562.6</v>
      </c>
      <c r="E61" s="17">
        <f>D61/C61*100</f>
        <v>82.995824068550348</v>
      </c>
      <c r="F61" s="163"/>
      <c r="I61" s="162"/>
    </row>
    <row r="62" spans="1:9" s="25" customFormat="1" ht="71.25" customHeight="1">
      <c r="A62" s="21" t="s">
        <v>585</v>
      </c>
      <c r="B62" s="22" t="s">
        <v>407</v>
      </c>
      <c r="C62" s="144">
        <v>954.4</v>
      </c>
      <c r="D62" s="17">
        <v>649.5</v>
      </c>
      <c r="E62" s="17">
        <f t="shared" si="0"/>
        <v>68.05322715842415</v>
      </c>
      <c r="F62" s="163"/>
      <c r="H62" s="2"/>
      <c r="I62" s="162"/>
    </row>
    <row r="63" spans="1:9" s="25" customFormat="1" ht="36" customHeight="1">
      <c r="A63" s="21" t="s">
        <v>586</v>
      </c>
      <c r="B63" s="22" t="s">
        <v>408</v>
      </c>
      <c r="C63" s="144">
        <v>76443.3</v>
      </c>
      <c r="D63" s="144">
        <v>76109</v>
      </c>
      <c r="E63" s="17">
        <f t="shared" si="0"/>
        <v>99.56268240643719</v>
      </c>
      <c r="F63" s="163"/>
      <c r="I63" s="162"/>
    </row>
    <row r="64" spans="1:9" s="25" customFormat="1" ht="30.75" customHeight="1">
      <c r="A64" s="21" t="s">
        <v>587</v>
      </c>
      <c r="B64" s="22" t="s">
        <v>429</v>
      </c>
      <c r="C64" s="144">
        <f>C65+C68+C69+C70+C71+C72+C73+C74+C75</f>
        <v>1346678.5999999999</v>
      </c>
      <c r="D64" s="144">
        <v>1120120.3999999999</v>
      </c>
      <c r="E64" s="17">
        <f t="shared" si="0"/>
        <v>83.176520366477945</v>
      </c>
      <c r="F64" s="163"/>
      <c r="G64" s="143"/>
      <c r="I64" s="162"/>
    </row>
    <row r="65" spans="1:9" s="25" customFormat="1" ht="27" customHeight="1">
      <c r="A65" s="23"/>
      <c r="B65" s="131" t="s">
        <v>409</v>
      </c>
      <c r="C65" s="142">
        <f>C66+C67</f>
        <v>1201760</v>
      </c>
      <c r="D65" s="142">
        <f>D66+D67</f>
        <v>1018618.2999999999</v>
      </c>
      <c r="E65" s="17">
        <f t="shared" si="0"/>
        <v>84.760542870456661</v>
      </c>
      <c r="F65" s="163"/>
      <c r="I65" s="162"/>
    </row>
    <row r="66" spans="1:9" s="25" customFormat="1">
      <c r="A66" s="23"/>
      <c r="B66" s="132" t="s">
        <v>410</v>
      </c>
      <c r="C66" s="142">
        <v>839838</v>
      </c>
      <c r="D66" s="142">
        <v>676411.7</v>
      </c>
      <c r="E66" s="17">
        <f t="shared" si="0"/>
        <v>80.5407352370338</v>
      </c>
      <c r="F66" s="163"/>
      <c r="I66" s="162"/>
    </row>
    <row r="67" spans="1:9" s="25" customFormat="1">
      <c r="A67" s="23"/>
      <c r="B67" s="26" t="s">
        <v>588</v>
      </c>
      <c r="C67" s="142">
        <v>361922</v>
      </c>
      <c r="D67" s="142">
        <v>342206.6</v>
      </c>
      <c r="E67" s="17">
        <f t="shared" si="0"/>
        <v>94.552583153276117</v>
      </c>
      <c r="F67" s="163"/>
      <c r="I67" s="162"/>
    </row>
    <row r="68" spans="1:9" s="25" customFormat="1" ht="25.5">
      <c r="A68" s="23"/>
      <c r="B68" s="133" t="s">
        <v>411</v>
      </c>
      <c r="C68" s="142">
        <v>52518.3</v>
      </c>
      <c r="D68" s="141">
        <v>41306.699999999997</v>
      </c>
      <c r="E68" s="17">
        <f t="shared" si="0"/>
        <v>78.652012726992297</v>
      </c>
      <c r="F68" s="163"/>
      <c r="I68" s="162"/>
    </row>
    <row r="69" spans="1:9" s="25" customFormat="1" ht="27.75" customHeight="1">
      <c r="A69" s="23"/>
      <c r="B69" s="133" t="s">
        <v>412</v>
      </c>
      <c r="C69" s="142">
        <v>30268.2</v>
      </c>
      <c r="D69" s="141">
        <v>24900</v>
      </c>
      <c r="E69" s="17">
        <f t="shared" si="0"/>
        <v>82.264554879378366</v>
      </c>
      <c r="F69" s="163"/>
      <c r="I69" s="162"/>
    </row>
    <row r="70" spans="1:9" ht="26.25" customHeight="1">
      <c r="A70" s="23"/>
      <c r="B70" s="133" t="s">
        <v>589</v>
      </c>
      <c r="C70" s="142">
        <v>11013</v>
      </c>
      <c r="D70" s="142">
        <v>8040.7</v>
      </c>
      <c r="E70" s="17">
        <f t="shared" si="0"/>
        <v>73.010987015345492</v>
      </c>
      <c r="F70" s="163"/>
      <c r="G70" s="159"/>
      <c r="H70" s="25"/>
      <c r="I70" s="162"/>
    </row>
    <row r="71" spans="1:9" ht="29.25" customHeight="1">
      <c r="A71" s="23"/>
      <c r="B71" s="133" t="s">
        <v>413</v>
      </c>
      <c r="C71" s="142">
        <v>2186</v>
      </c>
      <c r="D71" s="142">
        <v>2185.9</v>
      </c>
      <c r="E71" s="17">
        <f t="shared" si="0"/>
        <v>99.995425434583723</v>
      </c>
      <c r="F71" s="163"/>
      <c r="I71" s="162"/>
    </row>
    <row r="72" spans="1:9" ht="25.5">
      <c r="A72" s="23"/>
      <c r="B72" s="26" t="s">
        <v>414</v>
      </c>
      <c r="C72" s="142">
        <v>1123.7</v>
      </c>
      <c r="D72" s="142">
        <v>1018.4</v>
      </c>
      <c r="E72" s="76">
        <f t="shared" si="0"/>
        <v>90.629171487051693</v>
      </c>
      <c r="F72" s="163"/>
      <c r="I72" s="162"/>
    </row>
    <row r="73" spans="1:9" s="25" customFormat="1" ht="25.5">
      <c r="A73" s="126"/>
      <c r="B73" s="26" t="s">
        <v>415</v>
      </c>
      <c r="C73" s="142">
        <v>407</v>
      </c>
      <c r="D73" s="142">
        <v>287.60000000000002</v>
      </c>
      <c r="E73" s="76">
        <f t="shared" si="0"/>
        <v>70.663390663390672</v>
      </c>
      <c r="F73" s="163"/>
      <c r="H73" s="2"/>
      <c r="I73" s="162"/>
    </row>
    <row r="74" spans="1:9" s="25" customFormat="1" ht="38.25">
      <c r="A74" s="126"/>
      <c r="B74" s="69" t="s">
        <v>290</v>
      </c>
      <c r="C74" s="142">
        <v>372</v>
      </c>
      <c r="D74" s="142">
        <v>262.89999999999998</v>
      </c>
      <c r="E74" s="76">
        <f t="shared" si="0"/>
        <v>70.672043010752688</v>
      </c>
      <c r="F74" s="163"/>
      <c r="I74" s="162"/>
    </row>
    <row r="75" spans="1:9" ht="51">
      <c r="A75" s="15"/>
      <c r="B75" s="69" t="s">
        <v>416</v>
      </c>
      <c r="C75" s="142">
        <v>47030.400000000001</v>
      </c>
      <c r="D75" s="74">
        <v>23500</v>
      </c>
      <c r="E75" s="17">
        <f t="shared" ref="E75:E82" si="1">D75/C75*100</f>
        <v>49.967680479009317</v>
      </c>
      <c r="F75" s="163"/>
      <c r="H75" s="25"/>
      <c r="I75" s="162"/>
    </row>
    <row r="76" spans="1:9" s="29" customFormat="1" ht="76.5">
      <c r="A76" s="42" t="s">
        <v>590</v>
      </c>
      <c r="B76" s="43" t="s">
        <v>591</v>
      </c>
      <c r="C76" s="144">
        <v>152580.4</v>
      </c>
      <c r="D76" s="72">
        <v>116336.8</v>
      </c>
      <c r="E76" s="17">
        <f t="shared" si="1"/>
        <v>76.246228218041111</v>
      </c>
      <c r="F76" s="163"/>
      <c r="H76" s="2"/>
      <c r="I76" s="162"/>
    </row>
    <row r="77" spans="1:9" ht="27" hidden="1" customHeight="1">
      <c r="A77" s="15" t="s">
        <v>592</v>
      </c>
      <c r="B77" s="27" t="s">
        <v>593</v>
      </c>
      <c r="C77" s="144"/>
      <c r="D77" s="76"/>
      <c r="E77" s="76"/>
      <c r="F77" s="163"/>
      <c r="H77" s="29"/>
      <c r="I77" s="162"/>
    </row>
    <row r="78" spans="1:9" s="29" customFormat="1" ht="27" customHeight="1">
      <c r="A78" s="12" t="s">
        <v>594</v>
      </c>
      <c r="B78" s="28" t="s">
        <v>322</v>
      </c>
      <c r="C78" s="192">
        <f>C79</f>
        <v>2011</v>
      </c>
      <c r="D78" s="73">
        <f>D79</f>
        <v>2005.7</v>
      </c>
      <c r="E78" s="14">
        <f t="shared" si="1"/>
        <v>99.736449527598211</v>
      </c>
      <c r="F78" s="163"/>
      <c r="H78" s="2"/>
      <c r="I78" s="162"/>
    </row>
    <row r="79" spans="1:9" ht="39" customHeight="1">
      <c r="A79" s="15" t="s">
        <v>595</v>
      </c>
      <c r="B79" s="137" t="s">
        <v>596</v>
      </c>
      <c r="C79" s="195">
        <v>2011</v>
      </c>
      <c r="D79" s="17">
        <v>2005.7</v>
      </c>
      <c r="E79" s="17">
        <f t="shared" si="1"/>
        <v>99.736449527598211</v>
      </c>
      <c r="F79" s="163"/>
      <c r="H79" s="29"/>
      <c r="I79" s="162"/>
    </row>
    <row r="80" spans="1:9" ht="15.75" customHeight="1">
      <c r="A80" s="12" t="s">
        <v>597</v>
      </c>
      <c r="B80" s="134" t="s">
        <v>598</v>
      </c>
      <c r="C80" s="138">
        <f>C81</f>
        <v>-113.48796</v>
      </c>
      <c r="D80" s="138">
        <f>D81</f>
        <v>-185.29</v>
      </c>
      <c r="E80" s="139"/>
      <c r="F80" s="163"/>
      <c r="I80" s="162"/>
    </row>
    <row r="81" spans="1:9" ht="39" thickBot="1">
      <c r="A81" s="135" t="s">
        <v>599</v>
      </c>
      <c r="B81" s="136" t="s">
        <v>600</v>
      </c>
      <c r="C81" s="191">
        <v>-113.48796</v>
      </c>
      <c r="D81" s="191">
        <v>-185.29</v>
      </c>
      <c r="E81" s="139"/>
      <c r="F81" s="163"/>
      <c r="I81" s="162"/>
    </row>
    <row r="82" spans="1:9" ht="12.75" customHeight="1" thickBot="1">
      <c r="A82" s="70" t="s">
        <v>417</v>
      </c>
      <c r="B82" s="71" t="s">
        <v>418</v>
      </c>
      <c r="C82" s="75">
        <f>C40+C8</f>
        <v>2621581.5220399997</v>
      </c>
      <c r="D82" s="75">
        <f>D40+D8</f>
        <v>1948709.14</v>
      </c>
      <c r="E82" s="139">
        <f t="shared" si="1"/>
        <v>74.333341291008182</v>
      </c>
      <c r="F82" s="163"/>
      <c r="I82" s="162"/>
    </row>
    <row r="87" spans="1:9">
      <c r="A87" s="2"/>
    </row>
  </sheetData>
  <autoFilter ref="A7:G82"/>
  <mergeCells count="6">
    <mergeCell ref="C6:E6"/>
    <mergeCell ref="C1:E1"/>
    <mergeCell ref="B2:E2"/>
    <mergeCell ref="B3:E3"/>
    <mergeCell ref="B4:C4"/>
    <mergeCell ref="A5:E5"/>
  </mergeCells>
  <pageMargins left="0.70866141732283472" right="0.15748031496062992" top="0.19685039370078741" bottom="0.27559055118110237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79"/>
  <sheetViews>
    <sheetView view="pageBreakPreview" zoomScale="90" zoomScaleSheetLayoutView="90" workbookViewId="0">
      <pane xSplit="5" ySplit="8" topLeftCell="F9" activePane="bottomRight" state="frozen"/>
      <selection activeCell="C16" sqref="C16"/>
      <selection pane="topRight" activeCell="C16" sqref="C16"/>
      <selection pane="bottomLeft" activeCell="C16" sqref="C16"/>
      <selection pane="bottomRight" activeCell="F18" sqref="F18"/>
    </sheetView>
  </sheetViews>
  <sheetFormatPr defaultRowHeight="15"/>
  <cols>
    <col min="1" max="1" width="61.5703125" style="210" customWidth="1"/>
    <col min="2" max="2" width="5.7109375" style="112" customWidth="1"/>
    <col min="3" max="3" width="5.28515625" style="112" customWidth="1"/>
    <col min="4" max="4" width="12.28515625" style="112" customWidth="1"/>
    <col min="5" max="5" width="9.140625" style="112"/>
    <col min="6" max="6" width="11.5703125" style="170" customWidth="1"/>
    <col min="7" max="7" width="11.42578125" style="170" customWidth="1"/>
    <col min="8" max="8" width="11" style="170" customWidth="1"/>
    <col min="9" max="16384" width="9.140625" style="210"/>
  </cols>
  <sheetData>
    <row r="1" spans="1:8">
      <c r="A1" s="98"/>
      <c r="B1" s="109"/>
      <c r="D1" s="109"/>
      <c r="E1" s="109"/>
      <c r="F1" s="169"/>
      <c r="G1" s="169"/>
    </row>
    <row r="2" spans="1:8">
      <c r="A2" s="98"/>
      <c r="B2" s="109"/>
      <c r="C2" s="110"/>
      <c r="D2" s="110"/>
      <c r="E2" s="110"/>
      <c r="F2" s="105"/>
      <c r="G2" s="169"/>
    </row>
    <row r="3" spans="1:8" ht="15.75">
      <c r="A3" s="228" t="s">
        <v>315</v>
      </c>
      <c r="B3" s="228"/>
      <c r="C3" s="228"/>
      <c r="D3" s="228"/>
      <c r="E3" s="228"/>
      <c r="F3" s="228"/>
      <c r="G3" s="228"/>
      <c r="H3" s="228"/>
    </row>
    <row r="4" spans="1:8" ht="45.75" customHeight="1">
      <c r="A4" s="229" t="s">
        <v>688</v>
      </c>
      <c r="B4" s="229"/>
      <c r="C4" s="229"/>
      <c r="D4" s="229"/>
      <c r="E4" s="229"/>
      <c r="F4" s="229"/>
      <c r="G4" s="229"/>
      <c r="H4" s="229"/>
    </row>
    <row r="5" spans="1:8" ht="15" customHeight="1" thickBot="1">
      <c r="A5" s="104"/>
      <c r="B5" s="111"/>
      <c r="C5" s="111"/>
      <c r="D5" s="111"/>
      <c r="E5" s="111"/>
      <c r="F5" s="104"/>
      <c r="G5" s="230" t="s">
        <v>521</v>
      </c>
      <c r="H5" s="230"/>
    </row>
    <row r="6" spans="1:8" ht="15" customHeight="1">
      <c r="A6" s="103"/>
      <c r="B6" s="231" t="s">
        <v>313</v>
      </c>
      <c r="C6" s="231"/>
      <c r="D6" s="231"/>
      <c r="E6" s="231"/>
      <c r="F6" s="232" t="s">
        <v>469</v>
      </c>
      <c r="G6" s="234" t="s">
        <v>316</v>
      </c>
      <c r="H6" s="235" t="s">
        <v>314</v>
      </c>
    </row>
    <row r="7" spans="1:8">
      <c r="A7" s="102" t="s">
        <v>312</v>
      </c>
      <c r="B7" s="217" t="s">
        <v>311</v>
      </c>
      <c r="C7" s="217" t="s">
        <v>310</v>
      </c>
      <c r="D7" s="217" t="s">
        <v>309</v>
      </c>
      <c r="E7" s="217" t="s">
        <v>308</v>
      </c>
      <c r="F7" s="233"/>
      <c r="G7" s="233"/>
      <c r="H7" s="236"/>
    </row>
    <row r="8" spans="1:8" ht="15.75" thickBot="1">
      <c r="A8" s="101">
        <v>1</v>
      </c>
      <c r="B8" s="100">
        <v>2</v>
      </c>
      <c r="C8" s="100">
        <v>3</v>
      </c>
      <c r="D8" s="100">
        <v>4</v>
      </c>
      <c r="E8" s="100">
        <v>5</v>
      </c>
      <c r="F8" s="100">
        <v>6</v>
      </c>
      <c r="G8" s="100">
        <v>7</v>
      </c>
      <c r="H8" s="99">
        <v>8</v>
      </c>
    </row>
    <row r="9" spans="1:8">
      <c r="A9" s="155" t="s">
        <v>602</v>
      </c>
      <c r="B9" s="182">
        <v>1</v>
      </c>
      <c r="C9" s="182">
        <v>0</v>
      </c>
      <c r="D9" s="183">
        <v>0</v>
      </c>
      <c r="E9" s="184">
        <v>0</v>
      </c>
      <c r="F9" s="164">
        <v>75505.899999999994</v>
      </c>
      <c r="G9" s="164">
        <v>63913.65</v>
      </c>
      <c r="H9" s="106">
        <f>G9/F9*100</f>
        <v>84.647226243247218</v>
      </c>
    </row>
    <row r="10" spans="1:8" ht="22.5">
      <c r="A10" s="147" t="s">
        <v>307</v>
      </c>
      <c r="B10" s="185">
        <v>1</v>
      </c>
      <c r="C10" s="185">
        <v>2</v>
      </c>
      <c r="D10" s="186">
        <v>0</v>
      </c>
      <c r="E10" s="187">
        <v>0</v>
      </c>
      <c r="F10" s="167">
        <v>1993.3</v>
      </c>
      <c r="G10" s="167">
        <v>1510.8</v>
      </c>
      <c r="H10" s="106">
        <f t="shared" ref="H10:H73" si="0">G10/F10*100</f>
        <v>75.79390959715046</v>
      </c>
    </row>
    <row r="11" spans="1:8">
      <c r="A11" s="147" t="s">
        <v>491</v>
      </c>
      <c r="B11" s="185">
        <v>1</v>
      </c>
      <c r="C11" s="185">
        <v>2</v>
      </c>
      <c r="D11" s="186" t="s">
        <v>304</v>
      </c>
      <c r="E11" s="187">
        <v>0</v>
      </c>
      <c r="F11" s="167">
        <v>1993.3</v>
      </c>
      <c r="G11" s="167">
        <v>1510.8</v>
      </c>
      <c r="H11" s="106">
        <f t="shared" si="0"/>
        <v>75.79390959715046</v>
      </c>
    </row>
    <row r="12" spans="1:8" ht="22.5">
      <c r="A12" s="147" t="s">
        <v>492</v>
      </c>
      <c r="B12" s="185">
        <v>1</v>
      </c>
      <c r="C12" s="185">
        <v>2</v>
      </c>
      <c r="D12" s="186" t="s">
        <v>306</v>
      </c>
      <c r="E12" s="187">
        <v>0</v>
      </c>
      <c r="F12" s="167">
        <v>1993.3</v>
      </c>
      <c r="G12" s="167">
        <v>1510.8</v>
      </c>
      <c r="H12" s="106">
        <f t="shared" si="0"/>
        <v>75.79390959715046</v>
      </c>
    </row>
    <row r="13" spans="1:8">
      <c r="A13" s="147" t="s">
        <v>603</v>
      </c>
      <c r="B13" s="185">
        <v>1</v>
      </c>
      <c r="C13" s="185">
        <v>2</v>
      </c>
      <c r="D13" s="186" t="s">
        <v>306</v>
      </c>
      <c r="E13" s="187" t="s">
        <v>604</v>
      </c>
      <c r="F13" s="167">
        <v>1811.2</v>
      </c>
      <c r="G13" s="167">
        <v>1343.53</v>
      </c>
      <c r="H13" s="106">
        <f t="shared" si="0"/>
        <v>74.178997349823319</v>
      </c>
    </row>
    <row r="14" spans="1:8" ht="33.75">
      <c r="A14" s="147" t="s">
        <v>605</v>
      </c>
      <c r="B14" s="185">
        <v>1</v>
      </c>
      <c r="C14" s="185">
        <v>2</v>
      </c>
      <c r="D14" s="186" t="s">
        <v>306</v>
      </c>
      <c r="E14" s="187" t="s">
        <v>606</v>
      </c>
      <c r="F14" s="167">
        <v>182.1</v>
      </c>
      <c r="G14" s="167">
        <v>167.27</v>
      </c>
      <c r="H14" s="106">
        <f t="shared" si="0"/>
        <v>91.856123009335533</v>
      </c>
    </row>
    <row r="15" spans="1:8" ht="33.75">
      <c r="A15" s="147" t="s">
        <v>305</v>
      </c>
      <c r="B15" s="185">
        <v>1</v>
      </c>
      <c r="C15" s="185">
        <v>3</v>
      </c>
      <c r="D15" s="186">
        <v>0</v>
      </c>
      <c r="E15" s="187">
        <v>0</v>
      </c>
      <c r="F15" s="167">
        <v>15082.1</v>
      </c>
      <c r="G15" s="160">
        <v>11648.43</v>
      </c>
      <c r="H15" s="154">
        <f t="shared" si="0"/>
        <v>77.23347544440098</v>
      </c>
    </row>
    <row r="16" spans="1:8">
      <c r="A16" s="147" t="s">
        <v>491</v>
      </c>
      <c r="B16" s="185">
        <v>1</v>
      </c>
      <c r="C16" s="185">
        <v>3</v>
      </c>
      <c r="D16" s="186" t="s">
        <v>304</v>
      </c>
      <c r="E16" s="187">
        <v>0</v>
      </c>
      <c r="F16" s="167">
        <v>15082.1</v>
      </c>
      <c r="G16" s="160">
        <v>11648.43</v>
      </c>
      <c r="H16" s="154">
        <f t="shared" si="0"/>
        <v>77.23347544440098</v>
      </c>
    </row>
    <row r="17" spans="1:8" ht="33.75">
      <c r="A17" s="147" t="s">
        <v>607</v>
      </c>
      <c r="B17" s="185">
        <v>1</v>
      </c>
      <c r="C17" s="185">
        <v>3</v>
      </c>
      <c r="D17" s="186" t="s">
        <v>303</v>
      </c>
      <c r="E17" s="187">
        <v>0</v>
      </c>
      <c r="F17" s="167">
        <v>15082.1</v>
      </c>
      <c r="G17" s="160">
        <v>11648.43</v>
      </c>
      <c r="H17" s="154">
        <f t="shared" si="0"/>
        <v>77.23347544440098</v>
      </c>
    </row>
    <row r="18" spans="1:8" ht="22.5">
      <c r="A18" s="147" t="s">
        <v>89</v>
      </c>
      <c r="B18" s="185">
        <v>1</v>
      </c>
      <c r="C18" s="185">
        <v>3</v>
      </c>
      <c r="D18" s="186" t="s">
        <v>303</v>
      </c>
      <c r="E18" s="187" t="s">
        <v>88</v>
      </c>
      <c r="F18" s="167">
        <v>1013.6</v>
      </c>
      <c r="G18" s="160">
        <v>623</v>
      </c>
      <c r="H18" s="154">
        <f t="shared" si="0"/>
        <v>61.46408839779005</v>
      </c>
    </row>
    <row r="19" spans="1:8" ht="22.5">
      <c r="A19" s="147" t="s">
        <v>608</v>
      </c>
      <c r="B19" s="185">
        <v>1</v>
      </c>
      <c r="C19" s="185">
        <v>3</v>
      </c>
      <c r="D19" s="186" t="s">
        <v>303</v>
      </c>
      <c r="E19" s="187" t="s">
        <v>609</v>
      </c>
      <c r="F19" s="167">
        <v>51.7</v>
      </c>
      <c r="G19" s="160">
        <v>11.31</v>
      </c>
      <c r="H19" s="154">
        <f t="shared" si="0"/>
        <v>21.876208897485494</v>
      </c>
    </row>
    <row r="20" spans="1:8">
      <c r="A20" s="147" t="s">
        <v>603</v>
      </c>
      <c r="B20" s="185">
        <v>1</v>
      </c>
      <c r="C20" s="185">
        <v>3</v>
      </c>
      <c r="D20" s="186" t="s">
        <v>303</v>
      </c>
      <c r="E20" s="187" t="s">
        <v>604</v>
      </c>
      <c r="F20" s="167">
        <v>6601</v>
      </c>
      <c r="G20" s="160">
        <v>4490.53</v>
      </c>
      <c r="H20" s="154">
        <f t="shared" si="0"/>
        <v>68.028026056658078</v>
      </c>
    </row>
    <row r="21" spans="1:8" ht="22.5">
      <c r="A21" s="147" t="s">
        <v>27</v>
      </c>
      <c r="B21" s="185">
        <v>1</v>
      </c>
      <c r="C21" s="185">
        <v>3</v>
      </c>
      <c r="D21" s="186" t="s">
        <v>303</v>
      </c>
      <c r="E21" s="187" t="s">
        <v>26</v>
      </c>
      <c r="F21" s="167">
        <v>800.8</v>
      </c>
      <c r="G21" s="160">
        <v>800.8</v>
      </c>
      <c r="H21" s="154">
        <f t="shared" si="0"/>
        <v>100</v>
      </c>
    </row>
    <row r="22" spans="1:8" ht="33.75">
      <c r="A22" s="147" t="s">
        <v>610</v>
      </c>
      <c r="B22" s="185">
        <v>1</v>
      </c>
      <c r="C22" s="185">
        <v>3</v>
      </c>
      <c r="D22" s="186" t="s">
        <v>303</v>
      </c>
      <c r="E22" s="187" t="s">
        <v>611</v>
      </c>
      <c r="F22" s="167">
        <v>2022</v>
      </c>
      <c r="G22" s="160">
        <v>1664.4</v>
      </c>
      <c r="H22" s="154">
        <f t="shared" si="0"/>
        <v>82.314540059347181</v>
      </c>
    </row>
    <row r="23" spans="1:8" ht="33.75">
      <c r="A23" s="147" t="s">
        <v>605</v>
      </c>
      <c r="B23" s="185">
        <v>1</v>
      </c>
      <c r="C23" s="185">
        <v>3</v>
      </c>
      <c r="D23" s="186" t="s">
        <v>303</v>
      </c>
      <c r="E23" s="187" t="s">
        <v>606</v>
      </c>
      <c r="F23" s="167">
        <v>2912.1</v>
      </c>
      <c r="G23" s="160">
        <v>2527.21</v>
      </c>
      <c r="H23" s="154">
        <f t="shared" si="0"/>
        <v>86.783077504206588</v>
      </c>
    </row>
    <row r="24" spans="1:8" ht="22.5">
      <c r="A24" s="147" t="s">
        <v>33</v>
      </c>
      <c r="B24" s="185">
        <v>1</v>
      </c>
      <c r="C24" s="185">
        <v>3</v>
      </c>
      <c r="D24" s="186" t="s">
        <v>303</v>
      </c>
      <c r="E24" s="187" t="s">
        <v>32</v>
      </c>
      <c r="F24" s="167">
        <v>185.6</v>
      </c>
      <c r="G24" s="160">
        <v>128.56</v>
      </c>
      <c r="H24" s="154">
        <f t="shared" si="0"/>
        <v>69.267241379310349</v>
      </c>
    </row>
    <row r="25" spans="1:8" ht="22.5">
      <c r="A25" s="147" t="s">
        <v>12</v>
      </c>
      <c r="B25" s="185">
        <v>1</v>
      </c>
      <c r="C25" s="185">
        <v>3</v>
      </c>
      <c r="D25" s="186" t="s">
        <v>303</v>
      </c>
      <c r="E25" s="187" t="s">
        <v>10</v>
      </c>
      <c r="F25" s="167">
        <v>1356.1</v>
      </c>
      <c r="G25" s="160">
        <v>1305.48</v>
      </c>
      <c r="H25" s="154">
        <f t="shared" si="0"/>
        <v>96.267236929429984</v>
      </c>
    </row>
    <row r="26" spans="1:8">
      <c r="A26" s="147" t="s">
        <v>21</v>
      </c>
      <c r="B26" s="185">
        <v>1</v>
      </c>
      <c r="C26" s="185">
        <v>3</v>
      </c>
      <c r="D26" s="186" t="s">
        <v>303</v>
      </c>
      <c r="E26" s="187" t="s">
        <v>20</v>
      </c>
      <c r="F26" s="167">
        <v>4.5999999999999996</v>
      </c>
      <c r="G26" s="160">
        <v>4.5999999999999996</v>
      </c>
      <c r="H26" s="154">
        <f t="shared" si="0"/>
        <v>100</v>
      </c>
    </row>
    <row r="27" spans="1:8">
      <c r="A27" s="147" t="s">
        <v>87</v>
      </c>
      <c r="B27" s="185">
        <v>1</v>
      </c>
      <c r="C27" s="185">
        <v>3</v>
      </c>
      <c r="D27" s="186" t="s">
        <v>303</v>
      </c>
      <c r="E27" s="187" t="s">
        <v>86</v>
      </c>
      <c r="F27" s="167">
        <v>134.6</v>
      </c>
      <c r="G27" s="160">
        <v>92.54</v>
      </c>
      <c r="H27" s="154">
        <f t="shared" si="0"/>
        <v>68.751857355126305</v>
      </c>
    </row>
    <row r="28" spans="1:8" ht="33.75">
      <c r="A28" s="147" t="s">
        <v>302</v>
      </c>
      <c r="B28" s="185">
        <v>1</v>
      </c>
      <c r="C28" s="185">
        <v>4</v>
      </c>
      <c r="D28" s="186">
        <v>0</v>
      </c>
      <c r="E28" s="187">
        <v>0</v>
      </c>
      <c r="F28" s="167">
        <v>23264.1</v>
      </c>
      <c r="G28" s="160">
        <v>22526.57</v>
      </c>
      <c r="H28" s="154">
        <f t="shared" si="0"/>
        <v>96.829750559875521</v>
      </c>
    </row>
    <row r="29" spans="1:8" ht="45">
      <c r="A29" s="147" t="s">
        <v>518</v>
      </c>
      <c r="B29" s="185">
        <v>1</v>
      </c>
      <c r="C29" s="185">
        <v>4</v>
      </c>
      <c r="D29" s="186" t="s">
        <v>283</v>
      </c>
      <c r="E29" s="187">
        <v>0</v>
      </c>
      <c r="F29" s="167">
        <v>23264.1</v>
      </c>
      <c r="G29" s="160">
        <v>22526.57</v>
      </c>
      <c r="H29" s="154">
        <f t="shared" si="0"/>
        <v>96.829750559875521</v>
      </c>
    </row>
    <row r="30" spans="1:8">
      <c r="A30" s="147" t="s">
        <v>612</v>
      </c>
      <c r="B30" s="185">
        <v>1</v>
      </c>
      <c r="C30" s="185">
        <v>4</v>
      </c>
      <c r="D30" s="186" t="s">
        <v>613</v>
      </c>
      <c r="E30" s="187">
        <v>0</v>
      </c>
      <c r="F30" s="167">
        <v>2210.8000000000002</v>
      </c>
      <c r="G30" s="160">
        <v>1962.5</v>
      </c>
      <c r="H30" s="154">
        <f t="shared" si="0"/>
        <v>88.768771485435124</v>
      </c>
    </row>
    <row r="31" spans="1:8">
      <c r="A31" s="147" t="s">
        <v>603</v>
      </c>
      <c r="B31" s="185">
        <v>1</v>
      </c>
      <c r="C31" s="185">
        <v>4</v>
      </c>
      <c r="D31" s="186" t="s">
        <v>613</v>
      </c>
      <c r="E31" s="187" t="s">
        <v>604</v>
      </c>
      <c r="F31" s="167">
        <v>1940.8</v>
      </c>
      <c r="G31" s="160">
        <v>1940.76</v>
      </c>
      <c r="H31" s="154">
        <f t="shared" si="0"/>
        <v>99.997938994229187</v>
      </c>
    </row>
    <row r="32" spans="1:8" ht="33.75">
      <c r="A32" s="147" t="s">
        <v>605</v>
      </c>
      <c r="B32" s="185">
        <v>1</v>
      </c>
      <c r="C32" s="185">
        <v>4</v>
      </c>
      <c r="D32" s="186" t="s">
        <v>613</v>
      </c>
      <c r="E32" s="187" t="s">
        <v>606</v>
      </c>
      <c r="F32" s="167">
        <v>270</v>
      </c>
      <c r="G32" s="160">
        <v>21.71</v>
      </c>
      <c r="H32" s="154">
        <f t="shared" si="0"/>
        <v>8.0407407407407412</v>
      </c>
    </row>
    <row r="33" spans="1:8">
      <c r="A33" s="147" t="s">
        <v>614</v>
      </c>
      <c r="B33" s="185">
        <v>1</v>
      </c>
      <c r="C33" s="185">
        <v>4</v>
      </c>
      <c r="D33" s="186" t="s">
        <v>615</v>
      </c>
      <c r="E33" s="187">
        <v>0</v>
      </c>
      <c r="F33" s="167">
        <v>21053.3</v>
      </c>
      <c r="G33" s="160">
        <v>20564.099999999999</v>
      </c>
      <c r="H33" s="154">
        <f t="shared" si="0"/>
        <v>97.676373775132646</v>
      </c>
    </row>
    <row r="34" spans="1:8" ht="22.5">
      <c r="A34" s="147" t="s">
        <v>89</v>
      </c>
      <c r="B34" s="185">
        <v>1</v>
      </c>
      <c r="C34" s="185">
        <v>4</v>
      </c>
      <c r="D34" s="186" t="s">
        <v>615</v>
      </c>
      <c r="E34" s="187" t="s">
        <v>88</v>
      </c>
      <c r="F34" s="167">
        <v>386.8</v>
      </c>
      <c r="G34" s="160">
        <v>295.32</v>
      </c>
      <c r="H34" s="154">
        <f t="shared" si="0"/>
        <v>76.349534643226463</v>
      </c>
    </row>
    <row r="35" spans="1:8" ht="22.5">
      <c r="A35" s="147" t="s">
        <v>608</v>
      </c>
      <c r="B35" s="185">
        <v>1</v>
      </c>
      <c r="C35" s="185">
        <v>4</v>
      </c>
      <c r="D35" s="186" t="s">
        <v>615</v>
      </c>
      <c r="E35" s="187" t="s">
        <v>609</v>
      </c>
      <c r="F35" s="167">
        <v>116.8</v>
      </c>
      <c r="G35" s="160">
        <v>27.1</v>
      </c>
      <c r="H35" s="154">
        <f t="shared" si="0"/>
        <v>23.202054794520549</v>
      </c>
    </row>
    <row r="36" spans="1:8">
      <c r="A36" s="147" t="s">
        <v>603</v>
      </c>
      <c r="B36" s="185">
        <v>1</v>
      </c>
      <c r="C36" s="185">
        <v>4</v>
      </c>
      <c r="D36" s="186" t="s">
        <v>615</v>
      </c>
      <c r="E36" s="187" t="s">
        <v>604</v>
      </c>
      <c r="F36" s="167">
        <v>12427.3</v>
      </c>
      <c r="G36" s="160">
        <v>12427.3</v>
      </c>
      <c r="H36" s="154">
        <f t="shared" si="0"/>
        <v>100</v>
      </c>
    </row>
    <row r="37" spans="1:8" ht="22.5">
      <c r="A37" s="147" t="s">
        <v>27</v>
      </c>
      <c r="B37" s="185">
        <v>1</v>
      </c>
      <c r="C37" s="185">
        <v>4</v>
      </c>
      <c r="D37" s="186" t="s">
        <v>615</v>
      </c>
      <c r="E37" s="187" t="s">
        <v>26</v>
      </c>
      <c r="F37" s="167">
        <v>194</v>
      </c>
      <c r="G37" s="160">
        <v>194</v>
      </c>
      <c r="H37" s="154">
        <f t="shared" si="0"/>
        <v>100</v>
      </c>
    </row>
    <row r="38" spans="1:8" ht="33.75">
      <c r="A38" s="147" t="s">
        <v>605</v>
      </c>
      <c r="B38" s="185">
        <v>1</v>
      </c>
      <c r="C38" s="185">
        <v>4</v>
      </c>
      <c r="D38" s="186" t="s">
        <v>615</v>
      </c>
      <c r="E38" s="187" t="s">
        <v>606</v>
      </c>
      <c r="F38" s="167">
        <v>6241.2</v>
      </c>
      <c r="G38" s="160">
        <v>6241.15</v>
      </c>
      <c r="H38" s="154">
        <f t="shared" si="0"/>
        <v>99.999198872011789</v>
      </c>
    </row>
    <row r="39" spans="1:8" ht="22.5">
      <c r="A39" s="147" t="s">
        <v>33</v>
      </c>
      <c r="B39" s="185">
        <v>1</v>
      </c>
      <c r="C39" s="185">
        <v>4</v>
      </c>
      <c r="D39" s="186" t="s">
        <v>615</v>
      </c>
      <c r="E39" s="187" t="s">
        <v>32</v>
      </c>
      <c r="F39" s="167">
        <v>187.6</v>
      </c>
      <c r="G39" s="160">
        <v>130.1</v>
      </c>
      <c r="H39" s="154">
        <f t="shared" si="0"/>
        <v>69.349680170575695</v>
      </c>
    </row>
    <row r="40" spans="1:8" ht="22.5">
      <c r="A40" s="147" t="s">
        <v>12</v>
      </c>
      <c r="B40" s="185">
        <v>1</v>
      </c>
      <c r="C40" s="185">
        <v>4</v>
      </c>
      <c r="D40" s="186" t="s">
        <v>615</v>
      </c>
      <c r="E40" s="187" t="s">
        <v>10</v>
      </c>
      <c r="F40" s="167">
        <v>1014.8</v>
      </c>
      <c r="G40" s="160">
        <v>829.81</v>
      </c>
      <c r="H40" s="154">
        <f t="shared" si="0"/>
        <v>81.770792274339769</v>
      </c>
    </row>
    <row r="41" spans="1:8">
      <c r="A41" s="147" t="s">
        <v>21</v>
      </c>
      <c r="B41" s="185">
        <v>1</v>
      </c>
      <c r="C41" s="185">
        <v>4</v>
      </c>
      <c r="D41" s="186" t="s">
        <v>615</v>
      </c>
      <c r="E41" s="187" t="s">
        <v>20</v>
      </c>
      <c r="F41" s="167">
        <v>2.5</v>
      </c>
      <c r="G41" s="160">
        <v>2.5</v>
      </c>
      <c r="H41" s="154">
        <f t="shared" si="0"/>
        <v>100</v>
      </c>
    </row>
    <row r="42" spans="1:8">
      <c r="A42" s="147" t="s">
        <v>87</v>
      </c>
      <c r="B42" s="185">
        <v>1</v>
      </c>
      <c r="C42" s="185">
        <v>4</v>
      </c>
      <c r="D42" s="186" t="s">
        <v>615</v>
      </c>
      <c r="E42" s="187" t="s">
        <v>86</v>
      </c>
      <c r="F42" s="167">
        <v>482.3</v>
      </c>
      <c r="G42" s="160">
        <v>416.82</v>
      </c>
      <c r="H42" s="154">
        <f t="shared" si="0"/>
        <v>86.423387932821896</v>
      </c>
    </row>
    <row r="43" spans="1:8" ht="22.5">
      <c r="A43" s="147" t="s">
        <v>301</v>
      </c>
      <c r="B43" s="185">
        <v>1</v>
      </c>
      <c r="C43" s="185">
        <v>6</v>
      </c>
      <c r="D43" s="186">
        <v>0</v>
      </c>
      <c r="E43" s="187">
        <v>0</v>
      </c>
      <c r="F43" s="167">
        <v>9138.9</v>
      </c>
      <c r="G43" s="160">
        <v>7653.59</v>
      </c>
      <c r="H43" s="154">
        <f t="shared" si="0"/>
        <v>83.74738754117017</v>
      </c>
    </row>
    <row r="44" spans="1:8" ht="33.75">
      <c r="A44" s="147" t="s">
        <v>5</v>
      </c>
      <c r="B44" s="185">
        <v>1</v>
      </c>
      <c r="C44" s="185">
        <v>6</v>
      </c>
      <c r="D44" s="186" t="s">
        <v>4</v>
      </c>
      <c r="E44" s="187">
        <v>0</v>
      </c>
      <c r="F44" s="167">
        <v>756.4</v>
      </c>
      <c r="G44" s="160">
        <v>348.02</v>
      </c>
      <c r="H44" s="154">
        <f t="shared" si="0"/>
        <v>46.010047593865679</v>
      </c>
    </row>
    <row r="45" spans="1:8">
      <c r="A45" s="147" t="s">
        <v>3</v>
      </c>
      <c r="B45" s="185">
        <v>1</v>
      </c>
      <c r="C45" s="185">
        <v>6</v>
      </c>
      <c r="D45" s="186" t="s">
        <v>2</v>
      </c>
      <c r="E45" s="187">
        <v>0</v>
      </c>
      <c r="F45" s="167">
        <v>756.4</v>
      </c>
      <c r="G45" s="160">
        <v>348.02</v>
      </c>
      <c r="H45" s="154">
        <f t="shared" si="0"/>
        <v>46.010047593865679</v>
      </c>
    </row>
    <row r="46" spans="1:8" ht="33.75">
      <c r="A46" s="147" t="s">
        <v>616</v>
      </c>
      <c r="B46" s="185">
        <v>1</v>
      </c>
      <c r="C46" s="185">
        <v>6</v>
      </c>
      <c r="D46" s="186" t="s">
        <v>617</v>
      </c>
      <c r="E46" s="187">
        <v>0</v>
      </c>
      <c r="F46" s="167">
        <v>756.4</v>
      </c>
      <c r="G46" s="160">
        <v>348.02</v>
      </c>
      <c r="H46" s="154">
        <f t="shared" si="0"/>
        <v>46.010047593865679</v>
      </c>
    </row>
    <row r="47" spans="1:8" ht="22.5">
      <c r="A47" s="147" t="s">
        <v>33</v>
      </c>
      <c r="B47" s="185">
        <v>1</v>
      </c>
      <c r="C47" s="185">
        <v>6</v>
      </c>
      <c r="D47" s="186" t="s">
        <v>617</v>
      </c>
      <c r="E47" s="187" t="s">
        <v>32</v>
      </c>
      <c r="F47" s="167">
        <v>756.4</v>
      </c>
      <c r="G47" s="160">
        <v>348.02</v>
      </c>
      <c r="H47" s="154">
        <f t="shared" si="0"/>
        <v>46.010047593865679</v>
      </c>
    </row>
    <row r="48" spans="1:8" ht="22.5">
      <c r="A48" s="147" t="s">
        <v>493</v>
      </c>
      <c r="B48" s="185">
        <v>1</v>
      </c>
      <c r="C48" s="185">
        <v>6</v>
      </c>
      <c r="D48" s="186" t="s">
        <v>28</v>
      </c>
      <c r="E48" s="187">
        <v>0</v>
      </c>
      <c r="F48" s="167">
        <v>8382.5</v>
      </c>
      <c r="G48" s="160">
        <v>7305.57</v>
      </c>
      <c r="H48" s="154">
        <f t="shared" si="0"/>
        <v>87.15263942737846</v>
      </c>
    </row>
    <row r="49" spans="1:8" ht="22.5">
      <c r="A49" s="147" t="s">
        <v>89</v>
      </c>
      <c r="B49" s="185">
        <v>1</v>
      </c>
      <c r="C49" s="185">
        <v>6</v>
      </c>
      <c r="D49" s="186" t="s">
        <v>28</v>
      </c>
      <c r="E49" s="187" t="s">
        <v>88</v>
      </c>
      <c r="F49" s="167">
        <v>49.2</v>
      </c>
      <c r="G49" s="160">
        <v>40.450000000000003</v>
      </c>
      <c r="H49" s="154">
        <f t="shared" si="0"/>
        <v>82.215447154471548</v>
      </c>
    </row>
    <row r="50" spans="1:8" ht="22.5">
      <c r="A50" s="147" t="s">
        <v>608</v>
      </c>
      <c r="B50" s="185">
        <v>1</v>
      </c>
      <c r="C50" s="185">
        <v>6</v>
      </c>
      <c r="D50" s="186" t="s">
        <v>28</v>
      </c>
      <c r="E50" s="187" t="s">
        <v>609</v>
      </c>
      <c r="F50" s="167">
        <v>11.8</v>
      </c>
      <c r="G50" s="160">
        <v>1.21</v>
      </c>
      <c r="H50" s="154">
        <f t="shared" si="0"/>
        <v>10.254237288135592</v>
      </c>
    </row>
    <row r="51" spans="1:8">
      <c r="A51" s="147" t="s">
        <v>603</v>
      </c>
      <c r="B51" s="185">
        <v>1</v>
      </c>
      <c r="C51" s="185">
        <v>6</v>
      </c>
      <c r="D51" s="186" t="s">
        <v>28</v>
      </c>
      <c r="E51" s="187" t="s">
        <v>604</v>
      </c>
      <c r="F51" s="167">
        <v>5290.3</v>
      </c>
      <c r="G51" s="160">
        <v>4862.08</v>
      </c>
      <c r="H51" s="154">
        <f t="shared" si="0"/>
        <v>91.905563011549447</v>
      </c>
    </row>
    <row r="52" spans="1:8" ht="22.5">
      <c r="A52" s="147" t="s">
        <v>27</v>
      </c>
      <c r="B52" s="185">
        <v>1</v>
      </c>
      <c r="C52" s="185">
        <v>6</v>
      </c>
      <c r="D52" s="186" t="s">
        <v>28</v>
      </c>
      <c r="E52" s="187" t="s">
        <v>26</v>
      </c>
      <c r="F52" s="167">
        <v>269.89999999999998</v>
      </c>
      <c r="G52" s="160">
        <v>269.89999999999998</v>
      </c>
      <c r="H52" s="154">
        <f t="shared" si="0"/>
        <v>100</v>
      </c>
    </row>
    <row r="53" spans="1:8" ht="33.75">
      <c r="A53" s="147" t="s">
        <v>605</v>
      </c>
      <c r="B53" s="185">
        <v>1</v>
      </c>
      <c r="C53" s="185">
        <v>6</v>
      </c>
      <c r="D53" s="186" t="s">
        <v>28</v>
      </c>
      <c r="E53" s="187" t="s">
        <v>606</v>
      </c>
      <c r="F53" s="167">
        <v>2095.1999999999998</v>
      </c>
      <c r="G53" s="160">
        <v>1625.77</v>
      </c>
      <c r="H53" s="154">
        <f t="shared" si="0"/>
        <v>77.594978999618178</v>
      </c>
    </row>
    <row r="54" spans="1:8" ht="22.5">
      <c r="A54" s="147" t="s">
        <v>12</v>
      </c>
      <c r="B54" s="185">
        <v>1</v>
      </c>
      <c r="C54" s="185">
        <v>6</v>
      </c>
      <c r="D54" s="186" t="s">
        <v>28</v>
      </c>
      <c r="E54" s="187" t="s">
        <v>10</v>
      </c>
      <c r="F54" s="167">
        <v>581.9</v>
      </c>
      <c r="G54" s="160">
        <v>450.64000000000004</v>
      </c>
      <c r="H54" s="154">
        <f t="shared" si="0"/>
        <v>77.442859597869059</v>
      </c>
    </row>
    <row r="55" spans="1:8">
      <c r="A55" s="147" t="s">
        <v>21</v>
      </c>
      <c r="B55" s="185">
        <v>1</v>
      </c>
      <c r="C55" s="185">
        <v>6</v>
      </c>
      <c r="D55" s="186" t="s">
        <v>28</v>
      </c>
      <c r="E55" s="187" t="s">
        <v>20</v>
      </c>
      <c r="F55" s="167">
        <v>29.5</v>
      </c>
      <c r="G55" s="160">
        <v>0.8</v>
      </c>
      <c r="H55" s="154">
        <f t="shared" si="0"/>
        <v>2.7118644067796613</v>
      </c>
    </row>
    <row r="56" spans="1:8">
      <c r="A56" s="147" t="s">
        <v>87</v>
      </c>
      <c r="B56" s="185">
        <v>1</v>
      </c>
      <c r="C56" s="185">
        <v>6</v>
      </c>
      <c r="D56" s="186" t="s">
        <v>28</v>
      </c>
      <c r="E56" s="187" t="s">
        <v>86</v>
      </c>
      <c r="F56" s="167">
        <v>54.7</v>
      </c>
      <c r="G56" s="160">
        <v>54.72</v>
      </c>
      <c r="H56" s="154">
        <f t="shared" si="0"/>
        <v>100.03656307129798</v>
      </c>
    </row>
    <row r="57" spans="1:8">
      <c r="A57" s="147" t="s">
        <v>300</v>
      </c>
      <c r="B57" s="185">
        <v>1</v>
      </c>
      <c r="C57" s="185">
        <v>7</v>
      </c>
      <c r="D57" s="186">
        <v>0</v>
      </c>
      <c r="E57" s="187">
        <v>0</v>
      </c>
      <c r="F57" s="167">
        <v>1221.5999999999999</v>
      </c>
      <c r="G57" s="160">
        <v>1216.74</v>
      </c>
      <c r="H57" s="154">
        <f t="shared" si="0"/>
        <v>99.602161100196469</v>
      </c>
    </row>
    <row r="58" spans="1:8" ht="22.5">
      <c r="A58" s="147" t="s">
        <v>494</v>
      </c>
      <c r="B58" s="185">
        <v>1</v>
      </c>
      <c r="C58" s="185">
        <v>7</v>
      </c>
      <c r="D58" s="186" t="s">
        <v>299</v>
      </c>
      <c r="E58" s="187">
        <v>0</v>
      </c>
      <c r="F58" s="167">
        <v>1221.5999999999999</v>
      </c>
      <c r="G58" s="160">
        <v>1216.74</v>
      </c>
      <c r="H58" s="154">
        <f t="shared" si="0"/>
        <v>99.602161100196469</v>
      </c>
    </row>
    <row r="59" spans="1:8">
      <c r="A59" s="147" t="s">
        <v>603</v>
      </c>
      <c r="B59" s="185">
        <v>1</v>
      </c>
      <c r="C59" s="185">
        <v>7</v>
      </c>
      <c r="D59" s="186" t="s">
        <v>299</v>
      </c>
      <c r="E59" s="187" t="s">
        <v>604</v>
      </c>
      <c r="F59" s="167">
        <v>638.1</v>
      </c>
      <c r="G59" s="160">
        <v>633.19999999999993</v>
      </c>
      <c r="H59" s="154">
        <f t="shared" si="0"/>
        <v>99.232095282871015</v>
      </c>
    </row>
    <row r="60" spans="1:8" ht="33.75">
      <c r="A60" s="147" t="s">
        <v>605</v>
      </c>
      <c r="B60" s="185">
        <v>1</v>
      </c>
      <c r="C60" s="185">
        <v>7</v>
      </c>
      <c r="D60" s="186" t="s">
        <v>299</v>
      </c>
      <c r="E60" s="187" t="s">
        <v>606</v>
      </c>
      <c r="F60" s="167">
        <v>563.20000000000005</v>
      </c>
      <c r="G60" s="160">
        <v>563.17999999999995</v>
      </c>
      <c r="H60" s="154">
        <f t="shared" si="0"/>
        <v>99.996448863636346</v>
      </c>
    </row>
    <row r="61" spans="1:8">
      <c r="A61" s="147" t="s">
        <v>87</v>
      </c>
      <c r="B61" s="185">
        <v>1</v>
      </c>
      <c r="C61" s="185">
        <v>7</v>
      </c>
      <c r="D61" s="186" t="s">
        <v>299</v>
      </c>
      <c r="E61" s="187" t="s">
        <v>86</v>
      </c>
      <c r="F61" s="167">
        <v>20.3</v>
      </c>
      <c r="G61" s="160">
        <v>20.28</v>
      </c>
      <c r="H61" s="154">
        <f t="shared" si="0"/>
        <v>99.901477832512313</v>
      </c>
    </row>
    <row r="62" spans="1:8">
      <c r="A62" s="147" t="s">
        <v>298</v>
      </c>
      <c r="B62" s="185">
        <v>1</v>
      </c>
      <c r="C62" s="185">
        <v>11</v>
      </c>
      <c r="D62" s="186">
        <v>0</v>
      </c>
      <c r="E62" s="187">
        <v>0</v>
      </c>
      <c r="F62" s="167">
        <v>863</v>
      </c>
      <c r="G62" s="160">
        <v>347.5</v>
      </c>
      <c r="H62" s="154">
        <f t="shared" si="0"/>
        <v>40.266512166859791</v>
      </c>
    </row>
    <row r="63" spans="1:8">
      <c r="A63" s="147" t="s">
        <v>297</v>
      </c>
      <c r="B63" s="185">
        <v>1</v>
      </c>
      <c r="C63" s="185">
        <v>11</v>
      </c>
      <c r="D63" s="186" t="s">
        <v>295</v>
      </c>
      <c r="E63" s="187">
        <v>0</v>
      </c>
      <c r="F63" s="167">
        <v>863</v>
      </c>
      <c r="G63" s="160">
        <v>347.5</v>
      </c>
      <c r="H63" s="154">
        <f t="shared" si="0"/>
        <v>40.266512166859791</v>
      </c>
    </row>
    <row r="64" spans="1:8">
      <c r="A64" s="147" t="s">
        <v>618</v>
      </c>
      <c r="B64" s="185">
        <v>1</v>
      </c>
      <c r="C64" s="185">
        <v>11</v>
      </c>
      <c r="D64" s="186" t="s">
        <v>295</v>
      </c>
      <c r="E64" s="187" t="s">
        <v>619</v>
      </c>
      <c r="F64" s="167">
        <v>80</v>
      </c>
      <c r="G64" s="160">
        <v>46.5</v>
      </c>
      <c r="H64" s="154">
        <f t="shared" si="0"/>
        <v>58.125000000000007</v>
      </c>
    </row>
    <row r="65" spans="1:8">
      <c r="A65" s="147" t="s">
        <v>519</v>
      </c>
      <c r="B65" s="185">
        <v>1</v>
      </c>
      <c r="C65" s="185">
        <v>11</v>
      </c>
      <c r="D65" s="186" t="s">
        <v>295</v>
      </c>
      <c r="E65" s="187" t="s">
        <v>520</v>
      </c>
      <c r="F65" s="167">
        <v>301</v>
      </c>
      <c r="G65" s="160">
        <v>301</v>
      </c>
      <c r="H65" s="154">
        <f t="shared" si="0"/>
        <v>100</v>
      </c>
    </row>
    <row r="66" spans="1:8">
      <c r="A66" s="147" t="s">
        <v>296</v>
      </c>
      <c r="B66" s="185">
        <v>1</v>
      </c>
      <c r="C66" s="185">
        <v>11</v>
      </c>
      <c r="D66" s="186" t="s">
        <v>295</v>
      </c>
      <c r="E66" s="187" t="s">
        <v>294</v>
      </c>
      <c r="F66" s="167">
        <v>482</v>
      </c>
      <c r="G66" s="160"/>
      <c r="H66" s="154"/>
    </row>
    <row r="67" spans="1:8">
      <c r="A67" s="147" t="s">
        <v>293</v>
      </c>
      <c r="B67" s="185">
        <v>1</v>
      </c>
      <c r="C67" s="185">
        <v>13</v>
      </c>
      <c r="D67" s="186">
        <v>0</v>
      </c>
      <c r="E67" s="187">
        <v>0</v>
      </c>
      <c r="F67" s="167">
        <v>23942.9</v>
      </c>
      <c r="G67" s="160">
        <v>19010.02</v>
      </c>
      <c r="H67" s="154">
        <f t="shared" si="0"/>
        <v>79.397316114589287</v>
      </c>
    </row>
    <row r="68" spans="1:8" ht="22.5">
      <c r="A68" s="147" t="s">
        <v>493</v>
      </c>
      <c r="B68" s="185">
        <v>1</v>
      </c>
      <c r="C68" s="185">
        <v>13</v>
      </c>
      <c r="D68" s="186" t="s">
        <v>28</v>
      </c>
      <c r="E68" s="187">
        <v>0</v>
      </c>
      <c r="F68" s="167">
        <v>21505.1</v>
      </c>
      <c r="G68" s="160">
        <v>16691.310000000001</v>
      </c>
      <c r="H68" s="154">
        <f t="shared" si="0"/>
        <v>77.615588860316862</v>
      </c>
    </row>
    <row r="69" spans="1:8" ht="22.5">
      <c r="A69" s="147" t="s">
        <v>89</v>
      </c>
      <c r="B69" s="185">
        <v>1</v>
      </c>
      <c r="C69" s="185">
        <v>13</v>
      </c>
      <c r="D69" s="186" t="s">
        <v>28</v>
      </c>
      <c r="E69" s="187" t="s">
        <v>88</v>
      </c>
      <c r="F69" s="167">
        <v>253.2</v>
      </c>
      <c r="G69" s="160">
        <v>249.98</v>
      </c>
      <c r="H69" s="154">
        <f t="shared" si="0"/>
        <v>98.728278041074248</v>
      </c>
    </row>
    <row r="70" spans="1:8" ht="22.5">
      <c r="A70" s="147" t="s">
        <v>608</v>
      </c>
      <c r="B70" s="185">
        <v>1</v>
      </c>
      <c r="C70" s="185">
        <v>13</v>
      </c>
      <c r="D70" s="186" t="s">
        <v>28</v>
      </c>
      <c r="E70" s="187" t="s">
        <v>609</v>
      </c>
      <c r="F70" s="167">
        <v>44.5</v>
      </c>
      <c r="G70" s="160">
        <v>7.47</v>
      </c>
      <c r="H70" s="154">
        <f t="shared" si="0"/>
        <v>16.786516853932586</v>
      </c>
    </row>
    <row r="71" spans="1:8">
      <c r="A71" s="147" t="s">
        <v>603</v>
      </c>
      <c r="B71" s="185">
        <v>1</v>
      </c>
      <c r="C71" s="185">
        <v>13</v>
      </c>
      <c r="D71" s="186" t="s">
        <v>28</v>
      </c>
      <c r="E71" s="187" t="s">
        <v>604</v>
      </c>
      <c r="F71" s="167">
        <v>13034.2</v>
      </c>
      <c r="G71" s="160">
        <v>9830.34</v>
      </c>
      <c r="H71" s="154">
        <f t="shared" si="0"/>
        <v>75.41958846726304</v>
      </c>
    </row>
    <row r="72" spans="1:8" ht="22.5">
      <c r="A72" s="147" t="s">
        <v>27</v>
      </c>
      <c r="B72" s="185">
        <v>1</v>
      </c>
      <c r="C72" s="185">
        <v>13</v>
      </c>
      <c r="D72" s="186" t="s">
        <v>28</v>
      </c>
      <c r="E72" s="187" t="s">
        <v>26</v>
      </c>
      <c r="F72" s="167">
        <v>101.4</v>
      </c>
      <c r="G72" s="160">
        <v>45.3</v>
      </c>
      <c r="H72" s="154">
        <f t="shared" si="0"/>
        <v>44.674556213017745</v>
      </c>
    </row>
    <row r="73" spans="1:8" ht="33.75">
      <c r="A73" s="147" t="s">
        <v>605</v>
      </c>
      <c r="B73" s="185">
        <v>1</v>
      </c>
      <c r="C73" s="185">
        <v>13</v>
      </c>
      <c r="D73" s="186" t="s">
        <v>28</v>
      </c>
      <c r="E73" s="187" t="s">
        <v>606</v>
      </c>
      <c r="F73" s="167">
        <v>6949.1</v>
      </c>
      <c r="G73" s="160">
        <v>5447.82</v>
      </c>
      <c r="H73" s="154">
        <f t="shared" si="0"/>
        <v>78.396051287217034</v>
      </c>
    </row>
    <row r="74" spans="1:8" ht="22.5">
      <c r="A74" s="147" t="s">
        <v>33</v>
      </c>
      <c r="B74" s="185">
        <v>1</v>
      </c>
      <c r="C74" s="185">
        <v>13</v>
      </c>
      <c r="D74" s="186" t="s">
        <v>28</v>
      </c>
      <c r="E74" s="187" t="s">
        <v>32</v>
      </c>
      <c r="F74" s="167">
        <v>13</v>
      </c>
      <c r="G74" s="160">
        <v>6.0000000000000009</v>
      </c>
      <c r="H74" s="154">
        <f t="shared" ref="H74:H135" si="1">G74/F74*100</f>
        <v>46.15384615384616</v>
      </c>
    </row>
    <row r="75" spans="1:8" ht="22.5">
      <c r="A75" s="147" t="s">
        <v>12</v>
      </c>
      <c r="B75" s="185">
        <v>1</v>
      </c>
      <c r="C75" s="185">
        <v>13</v>
      </c>
      <c r="D75" s="186" t="s">
        <v>28</v>
      </c>
      <c r="E75" s="187" t="s">
        <v>10</v>
      </c>
      <c r="F75" s="167">
        <v>141.9</v>
      </c>
      <c r="G75" s="160">
        <v>136.63000000000002</v>
      </c>
      <c r="H75" s="154">
        <f t="shared" si="1"/>
        <v>96.286116983791416</v>
      </c>
    </row>
    <row r="76" spans="1:8" ht="56.25">
      <c r="A76" s="148" t="s">
        <v>23</v>
      </c>
      <c r="B76" s="185">
        <v>1</v>
      </c>
      <c r="C76" s="185">
        <v>13</v>
      </c>
      <c r="D76" s="186" t="s">
        <v>28</v>
      </c>
      <c r="E76" s="187" t="s">
        <v>22</v>
      </c>
      <c r="F76" s="167">
        <v>161.1</v>
      </c>
      <c r="G76" s="160">
        <v>161.13999999999999</v>
      </c>
      <c r="H76" s="154">
        <f t="shared" si="1"/>
        <v>100.0248292985723</v>
      </c>
    </row>
    <row r="77" spans="1:8">
      <c r="A77" s="147" t="s">
        <v>31</v>
      </c>
      <c r="B77" s="185">
        <v>1</v>
      </c>
      <c r="C77" s="185">
        <v>13</v>
      </c>
      <c r="D77" s="186" t="s">
        <v>28</v>
      </c>
      <c r="E77" s="187" t="s">
        <v>30</v>
      </c>
      <c r="F77" s="167">
        <v>1.5</v>
      </c>
      <c r="G77" s="160">
        <v>1.49</v>
      </c>
      <c r="H77" s="154">
        <f t="shared" si="1"/>
        <v>99.333333333333329</v>
      </c>
    </row>
    <row r="78" spans="1:8">
      <c r="A78" s="147" t="s">
        <v>21</v>
      </c>
      <c r="B78" s="185">
        <v>1</v>
      </c>
      <c r="C78" s="185">
        <v>13</v>
      </c>
      <c r="D78" s="186" t="s">
        <v>28</v>
      </c>
      <c r="E78" s="187" t="s">
        <v>20</v>
      </c>
      <c r="F78" s="167">
        <v>453.4</v>
      </c>
      <c r="G78" s="160">
        <v>453.38</v>
      </c>
      <c r="H78" s="154">
        <f t="shared" si="1"/>
        <v>99.995588883987651</v>
      </c>
    </row>
    <row r="79" spans="1:8">
      <c r="A79" s="147" t="s">
        <v>87</v>
      </c>
      <c r="B79" s="185">
        <v>1</v>
      </c>
      <c r="C79" s="185">
        <v>13</v>
      </c>
      <c r="D79" s="186" t="s">
        <v>28</v>
      </c>
      <c r="E79" s="187" t="s">
        <v>86</v>
      </c>
      <c r="F79" s="167">
        <v>351.8</v>
      </c>
      <c r="G79" s="160">
        <v>351.82</v>
      </c>
      <c r="H79" s="154">
        <f t="shared" si="1"/>
        <v>100.0056850483229</v>
      </c>
    </row>
    <row r="80" spans="1:8">
      <c r="A80" s="147" t="s">
        <v>292</v>
      </c>
      <c r="B80" s="185">
        <v>1</v>
      </c>
      <c r="C80" s="185">
        <v>13</v>
      </c>
      <c r="D80" s="186" t="s">
        <v>291</v>
      </c>
      <c r="E80" s="187">
        <v>0</v>
      </c>
      <c r="F80" s="167">
        <v>2065.8000000000002</v>
      </c>
      <c r="G80" s="160">
        <v>2055.81</v>
      </c>
      <c r="H80" s="154">
        <f t="shared" si="1"/>
        <v>99.516410107464409</v>
      </c>
    </row>
    <row r="81" spans="1:8" ht="56.25">
      <c r="A81" s="149" t="s">
        <v>23</v>
      </c>
      <c r="B81" s="185">
        <v>1</v>
      </c>
      <c r="C81" s="185">
        <v>13</v>
      </c>
      <c r="D81" s="186" t="s">
        <v>291</v>
      </c>
      <c r="E81" s="187" t="s">
        <v>22</v>
      </c>
      <c r="F81" s="167">
        <v>1405.8</v>
      </c>
      <c r="G81" s="160">
        <v>1395.81</v>
      </c>
      <c r="H81" s="154">
        <f t="shared" si="1"/>
        <v>99.289372599231754</v>
      </c>
    </row>
    <row r="82" spans="1:8">
      <c r="A82" s="147" t="s">
        <v>87</v>
      </c>
      <c r="B82" s="185">
        <v>1</v>
      </c>
      <c r="C82" s="185">
        <v>13</v>
      </c>
      <c r="D82" s="186" t="s">
        <v>291</v>
      </c>
      <c r="E82" s="187" t="s">
        <v>86</v>
      </c>
      <c r="F82" s="167">
        <v>660</v>
      </c>
      <c r="G82" s="160">
        <v>660</v>
      </c>
      <c r="H82" s="154">
        <f t="shared" si="1"/>
        <v>100</v>
      </c>
    </row>
    <row r="83" spans="1:8" ht="22.5">
      <c r="A83" s="147" t="s">
        <v>140</v>
      </c>
      <c r="B83" s="185">
        <v>1</v>
      </c>
      <c r="C83" s="185">
        <v>13</v>
      </c>
      <c r="D83" s="186" t="s">
        <v>139</v>
      </c>
      <c r="E83" s="187">
        <v>0</v>
      </c>
      <c r="F83" s="167">
        <v>372</v>
      </c>
      <c r="G83" s="160">
        <v>262.89999999999998</v>
      </c>
      <c r="H83" s="154">
        <f t="shared" si="1"/>
        <v>70.672043010752688</v>
      </c>
    </row>
    <row r="84" spans="1:8" ht="22.5">
      <c r="A84" s="147" t="s">
        <v>290</v>
      </c>
      <c r="B84" s="185">
        <v>1</v>
      </c>
      <c r="C84" s="185">
        <v>13</v>
      </c>
      <c r="D84" s="186" t="s">
        <v>289</v>
      </c>
      <c r="E84" s="187">
        <v>0</v>
      </c>
      <c r="F84" s="167">
        <v>372</v>
      </c>
      <c r="G84" s="160">
        <v>262.89999999999998</v>
      </c>
      <c r="H84" s="154">
        <f t="shared" si="1"/>
        <v>70.672043010752688</v>
      </c>
    </row>
    <row r="85" spans="1:8">
      <c r="A85" s="147" t="s">
        <v>603</v>
      </c>
      <c r="B85" s="185">
        <v>1</v>
      </c>
      <c r="C85" s="185">
        <v>13</v>
      </c>
      <c r="D85" s="186" t="s">
        <v>289</v>
      </c>
      <c r="E85" s="187" t="s">
        <v>604</v>
      </c>
      <c r="F85" s="167">
        <v>285.7</v>
      </c>
      <c r="G85" s="160">
        <v>198.1</v>
      </c>
      <c r="H85" s="154">
        <f t="shared" si="1"/>
        <v>69.338466923346161</v>
      </c>
    </row>
    <row r="86" spans="1:8" ht="33.75">
      <c r="A86" s="147" t="s">
        <v>605</v>
      </c>
      <c r="B86" s="185">
        <v>1</v>
      </c>
      <c r="C86" s="185">
        <v>13</v>
      </c>
      <c r="D86" s="186" t="s">
        <v>289</v>
      </c>
      <c r="E86" s="187" t="s">
        <v>606</v>
      </c>
      <c r="F86" s="167">
        <v>86.3</v>
      </c>
      <c r="G86" s="160">
        <v>64.8</v>
      </c>
      <c r="H86" s="154">
        <f t="shared" si="1"/>
        <v>75.086906141367322</v>
      </c>
    </row>
    <row r="87" spans="1:8">
      <c r="A87" s="147" t="s">
        <v>620</v>
      </c>
      <c r="B87" s="185">
        <v>3</v>
      </c>
      <c r="C87" s="185">
        <v>0</v>
      </c>
      <c r="D87" s="186">
        <v>0</v>
      </c>
      <c r="E87" s="187">
        <v>0</v>
      </c>
      <c r="F87" s="167">
        <v>8742.2999999999993</v>
      </c>
      <c r="G87" s="160">
        <v>5856.94</v>
      </c>
      <c r="H87" s="154">
        <f t="shared" si="1"/>
        <v>66.995413106390771</v>
      </c>
    </row>
    <row r="88" spans="1:8" ht="22.5">
      <c r="A88" s="147" t="s">
        <v>288</v>
      </c>
      <c r="B88" s="185">
        <v>3</v>
      </c>
      <c r="C88" s="185">
        <v>9</v>
      </c>
      <c r="D88" s="186">
        <v>0</v>
      </c>
      <c r="E88" s="187">
        <v>0</v>
      </c>
      <c r="F88" s="167">
        <v>8742.2999999999993</v>
      </c>
      <c r="G88" s="160">
        <v>5856.94</v>
      </c>
      <c r="H88" s="154">
        <f t="shared" si="1"/>
        <v>66.995413106390771</v>
      </c>
    </row>
    <row r="89" spans="1:8">
      <c r="A89" s="147" t="s">
        <v>153</v>
      </c>
      <c r="B89" s="185">
        <v>3</v>
      </c>
      <c r="C89" s="185">
        <v>9</v>
      </c>
      <c r="D89" s="186" t="s">
        <v>152</v>
      </c>
      <c r="E89" s="187">
        <v>0</v>
      </c>
      <c r="F89" s="167">
        <v>5285.3</v>
      </c>
      <c r="G89" s="160">
        <v>2530.31</v>
      </c>
      <c r="H89" s="154">
        <f t="shared" si="1"/>
        <v>47.874482053998825</v>
      </c>
    </row>
    <row r="90" spans="1:8" ht="22.5">
      <c r="A90" s="147" t="s">
        <v>287</v>
      </c>
      <c r="B90" s="185">
        <v>3</v>
      </c>
      <c r="C90" s="185">
        <v>9</v>
      </c>
      <c r="D90" s="186" t="s">
        <v>286</v>
      </c>
      <c r="E90" s="187">
        <v>0</v>
      </c>
      <c r="F90" s="167">
        <v>5285.3</v>
      </c>
      <c r="G90" s="160">
        <v>2530.31</v>
      </c>
      <c r="H90" s="154">
        <f t="shared" si="1"/>
        <v>47.874482053998825</v>
      </c>
    </row>
    <row r="91" spans="1:8" ht="22.5">
      <c r="A91" s="147" t="s">
        <v>285</v>
      </c>
      <c r="B91" s="185">
        <v>3</v>
      </c>
      <c r="C91" s="185">
        <v>9</v>
      </c>
      <c r="D91" s="186" t="s">
        <v>284</v>
      </c>
      <c r="E91" s="187">
        <v>0</v>
      </c>
      <c r="F91" s="167">
        <v>5285.3</v>
      </c>
      <c r="G91" s="160">
        <v>2530.31</v>
      </c>
      <c r="H91" s="154">
        <f t="shared" si="1"/>
        <v>47.874482053998825</v>
      </c>
    </row>
    <row r="92" spans="1:8" ht="22.5">
      <c r="A92" s="147" t="s">
        <v>12</v>
      </c>
      <c r="B92" s="185">
        <v>3</v>
      </c>
      <c r="C92" s="185">
        <v>9</v>
      </c>
      <c r="D92" s="186" t="s">
        <v>284</v>
      </c>
      <c r="E92" s="187" t="s">
        <v>10</v>
      </c>
      <c r="F92" s="167">
        <v>633</v>
      </c>
      <c r="G92" s="160">
        <v>15.67</v>
      </c>
      <c r="H92" s="154">
        <f t="shared" si="1"/>
        <v>2.4755134281200633</v>
      </c>
    </row>
    <row r="93" spans="1:8" ht="33.75">
      <c r="A93" s="147" t="s">
        <v>621</v>
      </c>
      <c r="B93" s="185">
        <v>3</v>
      </c>
      <c r="C93" s="185">
        <v>9</v>
      </c>
      <c r="D93" s="186" t="s">
        <v>284</v>
      </c>
      <c r="E93" s="187" t="s">
        <v>622</v>
      </c>
      <c r="F93" s="167">
        <v>4652.3</v>
      </c>
      <c r="G93" s="160">
        <v>2514.64</v>
      </c>
      <c r="H93" s="154">
        <f t="shared" si="1"/>
        <v>54.051544397394835</v>
      </c>
    </row>
    <row r="94" spans="1:8" ht="45">
      <c r="A94" s="147" t="s">
        <v>518</v>
      </c>
      <c r="B94" s="185">
        <v>3</v>
      </c>
      <c r="C94" s="185">
        <v>9</v>
      </c>
      <c r="D94" s="186" t="s">
        <v>283</v>
      </c>
      <c r="E94" s="187">
        <v>0</v>
      </c>
      <c r="F94" s="167">
        <v>3457</v>
      </c>
      <c r="G94" s="160">
        <v>3326.63</v>
      </c>
      <c r="H94" s="154">
        <f t="shared" si="1"/>
        <v>96.22881110789703</v>
      </c>
    </row>
    <row r="95" spans="1:8" ht="22.5">
      <c r="A95" s="147" t="s">
        <v>89</v>
      </c>
      <c r="B95" s="185">
        <v>3</v>
      </c>
      <c r="C95" s="185">
        <v>9</v>
      </c>
      <c r="D95" s="186" t="s">
        <v>283</v>
      </c>
      <c r="E95" s="187" t="s">
        <v>88</v>
      </c>
      <c r="F95" s="167">
        <v>2339.1999999999998</v>
      </c>
      <c r="G95" s="160">
        <v>2339.1999999999998</v>
      </c>
      <c r="H95" s="154">
        <f t="shared" si="1"/>
        <v>100</v>
      </c>
    </row>
    <row r="96" spans="1:8" ht="22.5">
      <c r="A96" s="147" t="s">
        <v>608</v>
      </c>
      <c r="B96" s="185">
        <v>3</v>
      </c>
      <c r="C96" s="185">
        <v>9</v>
      </c>
      <c r="D96" s="186" t="s">
        <v>283</v>
      </c>
      <c r="E96" s="187" t="s">
        <v>609</v>
      </c>
      <c r="F96" s="167">
        <v>701.7</v>
      </c>
      <c r="G96" s="160">
        <v>571.32999999999993</v>
      </c>
      <c r="H96" s="154">
        <f t="shared" si="1"/>
        <v>81.420835114721385</v>
      </c>
    </row>
    <row r="97" spans="1:8">
      <c r="A97" s="147" t="s">
        <v>603</v>
      </c>
      <c r="B97" s="185">
        <v>3</v>
      </c>
      <c r="C97" s="185">
        <v>9</v>
      </c>
      <c r="D97" s="186" t="s">
        <v>283</v>
      </c>
      <c r="E97" s="187" t="s">
        <v>604</v>
      </c>
      <c r="F97" s="160">
        <v>416.1</v>
      </c>
      <c r="G97" s="160">
        <v>416.1</v>
      </c>
      <c r="H97" s="154">
        <f t="shared" si="1"/>
        <v>100</v>
      </c>
    </row>
    <row r="98" spans="1:8">
      <c r="A98" s="147" t="s">
        <v>623</v>
      </c>
      <c r="B98" s="185">
        <v>4</v>
      </c>
      <c r="C98" s="185">
        <v>0</v>
      </c>
      <c r="D98" s="186">
        <v>0</v>
      </c>
      <c r="E98" s="187">
        <v>0</v>
      </c>
      <c r="F98" s="160">
        <v>175051.1</v>
      </c>
      <c r="G98" s="160">
        <v>99720.94</v>
      </c>
      <c r="H98" s="154">
        <f t="shared" si="1"/>
        <v>56.966759991796678</v>
      </c>
    </row>
    <row r="99" spans="1:8">
      <c r="A99" s="147" t="s">
        <v>282</v>
      </c>
      <c r="B99" s="185">
        <v>4</v>
      </c>
      <c r="C99" s="185">
        <v>8</v>
      </c>
      <c r="D99" s="186">
        <v>0</v>
      </c>
      <c r="E99" s="187">
        <v>0</v>
      </c>
      <c r="F99" s="160">
        <v>6179.1</v>
      </c>
      <c r="G99" s="160">
        <v>2072.52</v>
      </c>
      <c r="H99" s="154">
        <f t="shared" si="1"/>
        <v>33.540806913628195</v>
      </c>
    </row>
    <row r="100" spans="1:8" ht="22.5">
      <c r="A100" s="147" t="s">
        <v>84</v>
      </c>
      <c r="B100" s="185">
        <v>4</v>
      </c>
      <c r="C100" s="185">
        <v>8</v>
      </c>
      <c r="D100" s="186" t="s">
        <v>83</v>
      </c>
      <c r="E100" s="187">
        <v>0</v>
      </c>
      <c r="F100" s="160">
        <v>6179.1</v>
      </c>
      <c r="G100" s="160">
        <v>2072.52</v>
      </c>
      <c r="H100" s="154">
        <f t="shared" si="1"/>
        <v>33.540806913628195</v>
      </c>
    </row>
    <row r="101" spans="1:8">
      <c r="A101" s="147" t="s">
        <v>281</v>
      </c>
      <c r="B101" s="185">
        <v>4</v>
      </c>
      <c r="C101" s="185">
        <v>8</v>
      </c>
      <c r="D101" s="186" t="s">
        <v>280</v>
      </c>
      <c r="E101" s="187">
        <v>0</v>
      </c>
      <c r="F101" s="160">
        <v>6179.1</v>
      </c>
      <c r="G101" s="160">
        <v>2072.52</v>
      </c>
      <c r="H101" s="154">
        <f t="shared" si="1"/>
        <v>33.540806913628195</v>
      </c>
    </row>
    <row r="102" spans="1:8" ht="22.5">
      <c r="A102" s="147" t="s">
        <v>279</v>
      </c>
      <c r="B102" s="185">
        <v>4</v>
      </c>
      <c r="C102" s="185">
        <v>8</v>
      </c>
      <c r="D102" s="186" t="s">
        <v>278</v>
      </c>
      <c r="E102" s="187">
        <v>0</v>
      </c>
      <c r="F102" s="160">
        <v>4635.6000000000004</v>
      </c>
      <c r="G102" s="160">
        <v>1495</v>
      </c>
      <c r="H102" s="154">
        <f t="shared" si="1"/>
        <v>32.250409871429802</v>
      </c>
    </row>
    <row r="103" spans="1:8" ht="22.5">
      <c r="A103" s="147" t="s">
        <v>12</v>
      </c>
      <c r="B103" s="185">
        <v>4</v>
      </c>
      <c r="C103" s="185">
        <v>8</v>
      </c>
      <c r="D103" s="186" t="s">
        <v>278</v>
      </c>
      <c r="E103" s="187" t="s">
        <v>10</v>
      </c>
      <c r="F103" s="160">
        <v>4085</v>
      </c>
      <c r="G103" s="160">
        <v>1085</v>
      </c>
      <c r="H103" s="154">
        <f t="shared" si="1"/>
        <v>26.560587515299876</v>
      </c>
    </row>
    <row r="104" spans="1:8" ht="33.75">
      <c r="A104" s="147" t="s">
        <v>621</v>
      </c>
      <c r="B104" s="185">
        <v>4</v>
      </c>
      <c r="C104" s="185">
        <v>8</v>
      </c>
      <c r="D104" s="186" t="s">
        <v>278</v>
      </c>
      <c r="E104" s="187" t="s">
        <v>622</v>
      </c>
      <c r="F104" s="160">
        <v>550.6</v>
      </c>
      <c r="G104" s="160">
        <v>410</v>
      </c>
      <c r="H104" s="154">
        <f t="shared" si="1"/>
        <v>74.464220849981828</v>
      </c>
    </row>
    <row r="105" spans="1:8">
      <c r="A105" s="147" t="s">
        <v>277</v>
      </c>
      <c r="B105" s="185">
        <v>4</v>
      </c>
      <c r="C105" s="185">
        <v>8</v>
      </c>
      <c r="D105" s="186" t="s">
        <v>276</v>
      </c>
      <c r="E105" s="187">
        <v>0</v>
      </c>
      <c r="F105" s="160">
        <v>99</v>
      </c>
      <c r="G105" s="160"/>
      <c r="H105" s="154"/>
    </row>
    <row r="106" spans="1:8" ht="22.5">
      <c r="A106" s="147" t="s">
        <v>12</v>
      </c>
      <c r="B106" s="185">
        <v>4</v>
      </c>
      <c r="C106" s="185">
        <v>8</v>
      </c>
      <c r="D106" s="186" t="s">
        <v>276</v>
      </c>
      <c r="E106" s="187" t="s">
        <v>10</v>
      </c>
      <c r="F106" s="160">
        <v>99</v>
      </c>
      <c r="G106" s="160"/>
      <c r="H106" s="154"/>
    </row>
    <row r="107" spans="1:8">
      <c r="A107" s="147" t="s">
        <v>275</v>
      </c>
      <c r="B107" s="185">
        <v>4</v>
      </c>
      <c r="C107" s="185">
        <v>8</v>
      </c>
      <c r="D107" s="186" t="s">
        <v>274</v>
      </c>
      <c r="E107" s="187">
        <v>0</v>
      </c>
      <c r="F107" s="160">
        <v>266</v>
      </c>
      <c r="G107" s="160"/>
      <c r="H107" s="154"/>
    </row>
    <row r="108" spans="1:8" ht="22.5">
      <c r="A108" s="147" t="s">
        <v>12</v>
      </c>
      <c r="B108" s="185">
        <v>4</v>
      </c>
      <c r="C108" s="185">
        <v>8</v>
      </c>
      <c r="D108" s="186" t="s">
        <v>274</v>
      </c>
      <c r="E108" s="187" t="s">
        <v>10</v>
      </c>
      <c r="F108" s="160">
        <v>266</v>
      </c>
      <c r="G108" s="160"/>
      <c r="H108" s="154"/>
    </row>
    <row r="109" spans="1:8" ht="33.75">
      <c r="A109" s="147" t="s">
        <v>273</v>
      </c>
      <c r="B109" s="185">
        <v>4</v>
      </c>
      <c r="C109" s="185">
        <v>8</v>
      </c>
      <c r="D109" s="186" t="s">
        <v>272</v>
      </c>
      <c r="E109" s="187">
        <v>0</v>
      </c>
      <c r="F109" s="160">
        <v>1178.5</v>
      </c>
      <c r="G109" s="160">
        <v>577.52</v>
      </c>
      <c r="H109" s="154">
        <f t="shared" si="1"/>
        <v>49.004666949512085</v>
      </c>
    </row>
    <row r="110" spans="1:8" ht="22.5">
      <c r="A110" s="147" t="s">
        <v>12</v>
      </c>
      <c r="B110" s="185">
        <v>4</v>
      </c>
      <c r="C110" s="185">
        <v>8</v>
      </c>
      <c r="D110" s="186" t="s">
        <v>272</v>
      </c>
      <c r="E110" s="187" t="s">
        <v>10</v>
      </c>
      <c r="F110" s="160">
        <v>1178.5</v>
      </c>
      <c r="G110" s="160">
        <v>577.52</v>
      </c>
      <c r="H110" s="154">
        <f t="shared" si="1"/>
        <v>49.004666949512085</v>
      </c>
    </row>
    <row r="111" spans="1:8">
      <c r="A111" s="147" t="s">
        <v>271</v>
      </c>
      <c r="B111" s="185">
        <v>4</v>
      </c>
      <c r="C111" s="185">
        <v>9</v>
      </c>
      <c r="D111" s="186">
        <v>0</v>
      </c>
      <c r="E111" s="187">
        <v>0</v>
      </c>
      <c r="F111" s="160">
        <v>88084.2</v>
      </c>
      <c r="G111" s="160">
        <v>64499.519999999997</v>
      </c>
      <c r="H111" s="154">
        <f t="shared" si="1"/>
        <v>73.224846226678565</v>
      </c>
    </row>
    <row r="112" spans="1:8" ht="22.5">
      <c r="A112" s="147" t="s">
        <v>84</v>
      </c>
      <c r="B112" s="185">
        <v>4</v>
      </c>
      <c r="C112" s="185">
        <v>9</v>
      </c>
      <c r="D112" s="186" t="s">
        <v>83</v>
      </c>
      <c r="E112" s="187">
        <v>0</v>
      </c>
      <c r="F112" s="160">
        <v>87293.2</v>
      </c>
      <c r="G112" s="160">
        <v>64499.519999999997</v>
      </c>
      <c r="H112" s="154">
        <f t="shared" si="1"/>
        <v>73.88836702056976</v>
      </c>
    </row>
    <row r="113" spans="1:8">
      <c r="A113" s="147" t="s">
        <v>270</v>
      </c>
      <c r="B113" s="185">
        <v>4</v>
      </c>
      <c r="C113" s="185">
        <v>9</v>
      </c>
      <c r="D113" s="186" t="s">
        <v>269</v>
      </c>
      <c r="E113" s="187">
        <v>0</v>
      </c>
      <c r="F113" s="160">
        <v>87293.2</v>
      </c>
      <c r="G113" s="160">
        <v>64499.519999999997</v>
      </c>
      <c r="H113" s="154">
        <f t="shared" si="1"/>
        <v>73.88836702056976</v>
      </c>
    </row>
    <row r="114" spans="1:8">
      <c r="A114" s="147" t="s">
        <v>268</v>
      </c>
      <c r="B114" s="185">
        <v>4</v>
      </c>
      <c r="C114" s="185">
        <v>9</v>
      </c>
      <c r="D114" s="186" t="s">
        <v>267</v>
      </c>
      <c r="E114" s="187">
        <v>0</v>
      </c>
      <c r="F114" s="160">
        <v>2700</v>
      </c>
      <c r="G114" s="160">
        <v>908.98</v>
      </c>
      <c r="H114" s="154">
        <f t="shared" si="1"/>
        <v>33.665925925925926</v>
      </c>
    </row>
    <row r="115" spans="1:8" ht="33.75">
      <c r="A115" s="147" t="s">
        <v>621</v>
      </c>
      <c r="B115" s="185">
        <v>4</v>
      </c>
      <c r="C115" s="185">
        <v>9</v>
      </c>
      <c r="D115" s="186" t="s">
        <v>267</v>
      </c>
      <c r="E115" s="187" t="s">
        <v>622</v>
      </c>
      <c r="F115" s="160">
        <v>2700</v>
      </c>
      <c r="G115" s="160">
        <v>908.98</v>
      </c>
      <c r="H115" s="154">
        <f t="shared" si="1"/>
        <v>33.665925925925926</v>
      </c>
    </row>
    <row r="116" spans="1:8">
      <c r="A116" s="147" t="s">
        <v>266</v>
      </c>
      <c r="B116" s="185">
        <v>4</v>
      </c>
      <c r="C116" s="185">
        <v>9</v>
      </c>
      <c r="D116" s="186" t="s">
        <v>265</v>
      </c>
      <c r="E116" s="187">
        <v>0</v>
      </c>
      <c r="F116" s="160">
        <v>10900</v>
      </c>
      <c r="G116" s="160">
        <v>7725.23</v>
      </c>
      <c r="H116" s="154">
        <f t="shared" si="1"/>
        <v>70.873669724770636</v>
      </c>
    </row>
    <row r="117" spans="1:8" ht="33.75">
      <c r="A117" s="147" t="s">
        <v>621</v>
      </c>
      <c r="B117" s="185">
        <v>4</v>
      </c>
      <c r="C117" s="185">
        <v>9</v>
      </c>
      <c r="D117" s="186" t="s">
        <v>265</v>
      </c>
      <c r="E117" s="187" t="s">
        <v>622</v>
      </c>
      <c r="F117" s="160">
        <v>10900</v>
      </c>
      <c r="G117" s="160">
        <v>7725.23</v>
      </c>
      <c r="H117" s="154">
        <f t="shared" si="1"/>
        <v>70.873669724770636</v>
      </c>
    </row>
    <row r="118" spans="1:8">
      <c r="A118" s="147" t="s">
        <v>264</v>
      </c>
      <c r="B118" s="185">
        <v>4</v>
      </c>
      <c r="C118" s="185">
        <v>9</v>
      </c>
      <c r="D118" s="186" t="s">
        <v>263</v>
      </c>
      <c r="E118" s="187">
        <v>0</v>
      </c>
      <c r="F118" s="160">
        <v>3600</v>
      </c>
      <c r="G118" s="160">
        <v>3510.9</v>
      </c>
      <c r="H118" s="154">
        <f t="shared" si="1"/>
        <v>97.525000000000006</v>
      </c>
    </row>
    <row r="119" spans="1:8" ht="33.75">
      <c r="A119" s="147" t="s">
        <v>621</v>
      </c>
      <c r="B119" s="185">
        <v>4</v>
      </c>
      <c r="C119" s="185">
        <v>9</v>
      </c>
      <c r="D119" s="186" t="s">
        <v>263</v>
      </c>
      <c r="E119" s="187" t="s">
        <v>622</v>
      </c>
      <c r="F119" s="160">
        <v>3600</v>
      </c>
      <c r="G119" s="160">
        <v>3510.9</v>
      </c>
      <c r="H119" s="154">
        <f t="shared" si="1"/>
        <v>97.525000000000006</v>
      </c>
    </row>
    <row r="120" spans="1:8">
      <c r="A120" s="147" t="s">
        <v>262</v>
      </c>
      <c r="B120" s="185">
        <v>4</v>
      </c>
      <c r="C120" s="185">
        <v>9</v>
      </c>
      <c r="D120" s="186" t="s">
        <v>261</v>
      </c>
      <c r="E120" s="187">
        <v>0</v>
      </c>
      <c r="F120" s="160">
        <v>3880.5</v>
      </c>
      <c r="G120" s="160">
        <v>2577.5700000000002</v>
      </c>
      <c r="H120" s="154">
        <f t="shared" si="1"/>
        <v>66.423656745264793</v>
      </c>
    </row>
    <row r="121" spans="1:8" ht="33.75">
      <c r="A121" s="147" t="s">
        <v>621</v>
      </c>
      <c r="B121" s="185">
        <v>4</v>
      </c>
      <c r="C121" s="185">
        <v>9</v>
      </c>
      <c r="D121" s="186" t="s">
        <v>261</v>
      </c>
      <c r="E121" s="187" t="s">
        <v>622</v>
      </c>
      <c r="F121" s="160">
        <v>3880.5</v>
      </c>
      <c r="G121" s="160">
        <v>2577.5700000000002</v>
      </c>
      <c r="H121" s="154">
        <f t="shared" si="1"/>
        <v>66.423656745264793</v>
      </c>
    </row>
    <row r="122" spans="1:8">
      <c r="A122" s="147" t="s">
        <v>624</v>
      </c>
      <c r="B122" s="185">
        <v>4</v>
      </c>
      <c r="C122" s="185">
        <v>9</v>
      </c>
      <c r="D122" s="186" t="s">
        <v>625</v>
      </c>
      <c r="E122" s="187">
        <v>0</v>
      </c>
      <c r="F122" s="160">
        <v>4270</v>
      </c>
      <c r="G122" s="160">
        <v>4270</v>
      </c>
      <c r="H122" s="154">
        <f t="shared" si="1"/>
        <v>100</v>
      </c>
    </row>
    <row r="123" spans="1:8" ht="33.75">
      <c r="A123" s="147" t="s">
        <v>621</v>
      </c>
      <c r="B123" s="185">
        <v>4</v>
      </c>
      <c r="C123" s="185">
        <v>9</v>
      </c>
      <c r="D123" s="186" t="s">
        <v>625</v>
      </c>
      <c r="E123" s="187" t="s">
        <v>622</v>
      </c>
      <c r="F123" s="160">
        <v>4270</v>
      </c>
      <c r="G123" s="160">
        <v>4270</v>
      </c>
      <c r="H123" s="154">
        <f t="shared" si="1"/>
        <v>100</v>
      </c>
    </row>
    <row r="124" spans="1:8">
      <c r="A124" s="147" t="s">
        <v>260</v>
      </c>
      <c r="B124" s="185">
        <v>4</v>
      </c>
      <c r="C124" s="185">
        <v>9</v>
      </c>
      <c r="D124" s="186" t="s">
        <v>259</v>
      </c>
      <c r="E124" s="187">
        <v>0</v>
      </c>
      <c r="F124" s="160">
        <v>2742.7</v>
      </c>
      <c r="G124" s="160">
        <v>2742.66</v>
      </c>
      <c r="H124" s="154">
        <f t="shared" si="1"/>
        <v>99.998541583111532</v>
      </c>
    </row>
    <row r="125" spans="1:8" ht="33.75">
      <c r="A125" s="147" t="s">
        <v>621</v>
      </c>
      <c r="B125" s="185">
        <v>4</v>
      </c>
      <c r="C125" s="185">
        <v>9</v>
      </c>
      <c r="D125" s="186" t="s">
        <v>259</v>
      </c>
      <c r="E125" s="187" t="s">
        <v>622</v>
      </c>
      <c r="F125" s="160">
        <v>2742.7</v>
      </c>
      <c r="G125" s="160">
        <v>2742.66</v>
      </c>
      <c r="H125" s="154">
        <f t="shared" si="1"/>
        <v>99.998541583111532</v>
      </c>
    </row>
    <row r="126" spans="1:8" ht="22.5">
      <c r="A126" s="147" t="s">
        <v>512</v>
      </c>
      <c r="B126" s="185">
        <v>4</v>
      </c>
      <c r="C126" s="185">
        <v>9</v>
      </c>
      <c r="D126" s="186" t="s">
        <v>513</v>
      </c>
      <c r="E126" s="187">
        <v>0</v>
      </c>
      <c r="F126" s="160">
        <v>4572.6000000000004</v>
      </c>
      <c r="G126" s="160">
        <v>300</v>
      </c>
      <c r="H126" s="154">
        <f t="shared" si="1"/>
        <v>6.5608187901850146</v>
      </c>
    </row>
    <row r="127" spans="1:8" ht="22.5">
      <c r="A127" s="147" t="s">
        <v>12</v>
      </c>
      <c r="B127" s="185">
        <v>4</v>
      </c>
      <c r="C127" s="185">
        <v>9</v>
      </c>
      <c r="D127" s="186" t="s">
        <v>513</v>
      </c>
      <c r="E127" s="187" t="s">
        <v>10</v>
      </c>
      <c r="F127" s="160">
        <v>4572.6000000000004</v>
      </c>
      <c r="G127" s="160">
        <v>300</v>
      </c>
      <c r="H127" s="154">
        <f t="shared" si="1"/>
        <v>6.5608187901850146</v>
      </c>
    </row>
    <row r="128" spans="1:8" ht="22.5">
      <c r="A128" s="147" t="s">
        <v>258</v>
      </c>
      <c r="B128" s="185">
        <v>4</v>
      </c>
      <c r="C128" s="185">
        <v>9</v>
      </c>
      <c r="D128" s="186" t="s">
        <v>257</v>
      </c>
      <c r="E128" s="187">
        <v>0</v>
      </c>
      <c r="F128" s="160">
        <v>37379.1</v>
      </c>
      <c r="G128" s="160">
        <v>35189</v>
      </c>
      <c r="H128" s="154">
        <f t="shared" si="1"/>
        <v>94.140843412495229</v>
      </c>
    </row>
    <row r="129" spans="1:8" ht="22.5">
      <c r="A129" s="147" t="s">
        <v>198</v>
      </c>
      <c r="B129" s="185">
        <v>4</v>
      </c>
      <c r="C129" s="185">
        <v>9</v>
      </c>
      <c r="D129" s="186" t="s">
        <v>257</v>
      </c>
      <c r="E129" s="187" t="s">
        <v>196</v>
      </c>
      <c r="F129" s="160">
        <v>452</v>
      </c>
      <c r="G129" s="160"/>
      <c r="H129" s="154"/>
    </row>
    <row r="130" spans="1:8" ht="22.5">
      <c r="A130" s="147" t="s">
        <v>12</v>
      </c>
      <c r="B130" s="185">
        <v>4</v>
      </c>
      <c r="C130" s="185">
        <v>9</v>
      </c>
      <c r="D130" s="186" t="s">
        <v>257</v>
      </c>
      <c r="E130" s="187" t="s">
        <v>10</v>
      </c>
      <c r="F130" s="160">
        <v>6927.1</v>
      </c>
      <c r="G130" s="160">
        <v>6927.0999999999985</v>
      </c>
      <c r="H130" s="154">
        <f t="shared" si="1"/>
        <v>99.999999999999972</v>
      </c>
    </row>
    <row r="131" spans="1:8" ht="22.5">
      <c r="A131" s="147" t="s">
        <v>516</v>
      </c>
      <c r="B131" s="185">
        <v>4</v>
      </c>
      <c r="C131" s="185">
        <v>9</v>
      </c>
      <c r="D131" s="186" t="s">
        <v>257</v>
      </c>
      <c r="E131" s="187" t="s">
        <v>517</v>
      </c>
      <c r="F131" s="160">
        <v>30000</v>
      </c>
      <c r="G131" s="160">
        <v>28261.9</v>
      </c>
      <c r="H131" s="154">
        <f t="shared" si="1"/>
        <v>94.206333333333333</v>
      </c>
    </row>
    <row r="132" spans="1:8" ht="22.5">
      <c r="A132" s="147" t="s">
        <v>626</v>
      </c>
      <c r="B132" s="185">
        <v>4</v>
      </c>
      <c r="C132" s="185">
        <v>9</v>
      </c>
      <c r="D132" s="186" t="s">
        <v>627</v>
      </c>
      <c r="E132" s="187">
        <v>0</v>
      </c>
      <c r="F132" s="160">
        <v>17248.3</v>
      </c>
      <c r="G132" s="160">
        <v>7275.18</v>
      </c>
      <c r="H132" s="154">
        <f t="shared" si="1"/>
        <v>42.179113303919806</v>
      </c>
    </row>
    <row r="133" spans="1:8" ht="22.5">
      <c r="A133" s="147" t="s">
        <v>198</v>
      </c>
      <c r="B133" s="185">
        <v>4</v>
      </c>
      <c r="C133" s="185">
        <v>9</v>
      </c>
      <c r="D133" s="186" t="s">
        <v>627</v>
      </c>
      <c r="E133" s="187" t="s">
        <v>196</v>
      </c>
      <c r="F133" s="160">
        <v>15973.1</v>
      </c>
      <c r="G133" s="160">
        <v>6000</v>
      </c>
      <c r="H133" s="154">
        <f t="shared" si="1"/>
        <v>37.563153051067104</v>
      </c>
    </row>
    <row r="134" spans="1:8" ht="22.5">
      <c r="A134" s="147" t="s">
        <v>12</v>
      </c>
      <c r="B134" s="185">
        <v>4</v>
      </c>
      <c r="C134" s="185">
        <v>9</v>
      </c>
      <c r="D134" s="186" t="s">
        <v>627</v>
      </c>
      <c r="E134" s="187" t="s">
        <v>10</v>
      </c>
      <c r="F134" s="160">
        <v>261.8</v>
      </c>
      <c r="G134" s="160">
        <v>261.8</v>
      </c>
      <c r="H134" s="154">
        <f t="shared" si="1"/>
        <v>100</v>
      </c>
    </row>
    <row r="135" spans="1:8" ht="22.5">
      <c r="A135" s="147" t="s">
        <v>516</v>
      </c>
      <c r="B135" s="185">
        <v>4</v>
      </c>
      <c r="C135" s="185">
        <v>9</v>
      </c>
      <c r="D135" s="186" t="s">
        <v>627</v>
      </c>
      <c r="E135" s="187" t="s">
        <v>517</v>
      </c>
      <c r="F135" s="160">
        <v>1013.4</v>
      </c>
      <c r="G135" s="160">
        <v>1013.38</v>
      </c>
      <c r="H135" s="154">
        <f t="shared" si="1"/>
        <v>99.998026445628568</v>
      </c>
    </row>
    <row r="136" spans="1:8">
      <c r="A136" s="147" t="s">
        <v>153</v>
      </c>
      <c r="B136" s="185">
        <v>4</v>
      </c>
      <c r="C136" s="185">
        <v>9</v>
      </c>
      <c r="D136" s="186" t="s">
        <v>152</v>
      </c>
      <c r="E136" s="187">
        <v>0</v>
      </c>
      <c r="F136" s="160">
        <v>791</v>
      </c>
      <c r="G136" s="160"/>
      <c r="H136" s="154"/>
    </row>
    <row r="137" spans="1:8" ht="22.5">
      <c r="A137" s="147" t="s">
        <v>256</v>
      </c>
      <c r="B137" s="185">
        <v>4</v>
      </c>
      <c r="C137" s="185">
        <v>9</v>
      </c>
      <c r="D137" s="186" t="s">
        <v>255</v>
      </c>
      <c r="E137" s="187">
        <v>0</v>
      </c>
      <c r="F137" s="160">
        <v>791</v>
      </c>
      <c r="G137" s="160"/>
      <c r="H137" s="154"/>
    </row>
    <row r="138" spans="1:8" ht="22.5">
      <c r="A138" s="147" t="s">
        <v>254</v>
      </c>
      <c r="B138" s="185">
        <v>4</v>
      </c>
      <c r="C138" s="185">
        <v>9</v>
      </c>
      <c r="D138" s="186" t="s">
        <v>253</v>
      </c>
      <c r="E138" s="187">
        <v>0</v>
      </c>
      <c r="F138" s="160">
        <v>791</v>
      </c>
      <c r="G138" s="160"/>
      <c r="H138" s="154"/>
    </row>
    <row r="139" spans="1:8" ht="33.75">
      <c r="A139" s="147" t="s">
        <v>621</v>
      </c>
      <c r="B139" s="185">
        <v>4</v>
      </c>
      <c r="C139" s="185">
        <v>9</v>
      </c>
      <c r="D139" s="186" t="s">
        <v>253</v>
      </c>
      <c r="E139" s="187" t="s">
        <v>622</v>
      </c>
      <c r="F139" s="160">
        <v>791</v>
      </c>
      <c r="G139" s="160"/>
      <c r="H139" s="154"/>
    </row>
    <row r="140" spans="1:8">
      <c r="A140" s="147" t="s">
        <v>252</v>
      </c>
      <c r="B140" s="185">
        <v>4</v>
      </c>
      <c r="C140" s="185">
        <v>12</v>
      </c>
      <c r="D140" s="186">
        <v>0</v>
      </c>
      <c r="E140" s="187">
        <v>0</v>
      </c>
      <c r="F140" s="160">
        <v>80787.8</v>
      </c>
      <c r="G140" s="160">
        <v>33148.9</v>
      </c>
      <c r="H140" s="154">
        <f t="shared" ref="H140:H201" si="2">G140/F140*100</f>
        <v>41.032061771703155</v>
      </c>
    </row>
    <row r="141" spans="1:8" ht="22.5">
      <c r="A141" s="147" t="s">
        <v>251</v>
      </c>
      <c r="B141" s="185">
        <v>4</v>
      </c>
      <c r="C141" s="185">
        <v>12</v>
      </c>
      <c r="D141" s="186" t="s">
        <v>250</v>
      </c>
      <c r="E141" s="187">
        <v>0</v>
      </c>
      <c r="F141" s="160">
        <v>1761.6</v>
      </c>
      <c r="G141" s="160">
        <v>764.34</v>
      </c>
      <c r="H141" s="154">
        <f t="shared" si="2"/>
        <v>43.388964577656679</v>
      </c>
    </row>
    <row r="142" spans="1:8" ht="33.75">
      <c r="A142" s="147" t="s">
        <v>249</v>
      </c>
      <c r="B142" s="185">
        <v>4</v>
      </c>
      <c r="C142" s="185">
        <v>12</v>
      </c>
      <c r="D142" s="186" t="s">
        <v>248</v>
      </c>
      <c r="E142" s="187">
        <v>0</v>
      </c>
      <c r="F142" s="160">
        <v>70</v>
      </c>
      <c r="G142" s="160">
        <v>29.71</v>
      </c>
      <c r="H142" s="154">
        <f t="shared" si="2"/>
        <v>42.442857142857143</v>
      </c>
    </row>
    <row r="143" spans="1:8" ht="33.75">
      <c r="A143" s="147" t="s">
        <v>247</v>
      </c>
      <c r="B143" s="185">
        <v>4</v>
      </c>
      <c r="C143" s="185">
        <v>12</v>
      </c>
      <c r="D143" s="186" t="s">
        <v>246</v>
      </c>
      <c r="E143" s="187">
        <v>0</v>
      </c>
      <c r="F143" s="160">
        <v>70</v>
      </c>
      <c r="G143" s="160">
        <v>29.71</v>
      </c>
      <c r="H143" s="154">
        <f t="shared" si="2"/>
        <v>42.442857142857143</v>
      </c>
    </row>
    <row r="144" spans="1:8" ht="22.5">
      <c r="A144" s="147" t="s">
        <v>12</v>
      </c>
      <c r="B144" s="185">
        <v>4</v>
      </c>
      <c r="C144" s="185">
        <v>12</v>
      </c>
      <c r="D144" s="186" t="s">
        <v>246</v>
      </c>
      <c r="E144" s="187" t="s">
        <v>10</v>
      </c>
      <c r="F144" s="160">
        <v>70</v>
      </c>
      <c r="G144" s="160">
        <v>29.71</v>
      </c>
      <c r="H144" s="154">
        <f t="shared" si="2"/>
        <v>42.442857142857143</v>
      </c>
    </row>
    <row r="145" spans="1:8" ht="22.5">
      <c r="A145" s="147" t="s">
        <v>245</v>
      </c>
      <c r="B145" s="185">
        <v>4</v>
      </c>
      <c r="C145" s="185">
        <v>12</v>
      </c>
      <c r="D145" s="186" t="s">
        <v>244</v>
      </c>
      <c r="E145" s="187">
        <v>0</v>
      </c>
      <c r="F145" s="160">
        <v>1691.6</v>
      </c>
      <c r="G145" s="160">
        <v>734.63</v>
      </c>
      <c r="H145" s="154">
        <f t="shared" si="2"/>
        <v>43.428115393710101</v>
      </c>
    </row>
    <row r="146" spans="1:8" ht="22.5">
      <c r="A146" s="147" t="s">
        <v>12</v>
      </c>
      <c r="B146" s="185">
        <v>4</v>
      </c>
      <c r="C146" s="185">
        <v>12</v>
      </c>
      <c r="D146" s="186" t="s">
        <v>244</v>
      </c>
      <c r="E146" s="187" t="s">
        <v>10</v>
      </c>
      <c r="F146" s="160">
        <v>310</v>
      </c>
      <c r="G146" s="160"/>
      <c r="H146" s="154"/>
    </row>
    <row r="147" spans="1:8" ht="22.5">
      <c r="A147" s="147" t="s">
        <v>243</v>
      </c>
      <c r="B147" s="185">
        <v>4</v>
      </c>
      <c r="C147" s="185">
        <v>12</v>
      </c>
      <c r="D147" s="186" t="s">
        <v>242</v>
      </c>
      <c r="E147" s="187">
        <v>0</v>
      </c>
      <c r="F147" s="160">
        <v>1381.6</v>
      </c>
      <c r="G147" s="160">
        <v>734.63</v>
      </c>
      <c r="H147" s="154">
        <f t="shared" si="2"/>
        <v>53.172408801389693</v>
      </c>
    </row>
    <row r="148" spans="1:8" ht="33.75">
      <c r="A148" s="147" t="s">
        <v>610</v>
      </c>
      <c r="B148" s="185">
        <v>4</v>
      </c>
      <c r="C148" s="185">
        <v>12</v>
      </c>
      <c r="D148" s="186" t="s">
        <v>242</v>
      </c>
      <c r="E148" s="187" t="s">
        <v>611</v>
      </c>
      <c r="F148" s="160">
        <v>400</v>
      </c>
      <c r="G148" s="160">
        <v>155.28</v>
      </c>
      <c r="H148" s="154">
        <f t="shared" si="2"/>
        <v>38.82</v>
      </c>
    </row>
    <row r="149" spans="1:8" ht="22.5">
      <c r="A149" s="147" t="s">
        <v>12</v>
      </c>
      <c r="B149" s="185">
        <v>4</v>
      </c>
      <c r="C149" s="185">
        <v>12</v>
      </c>
      <c r="D149" s="186" t="s">
        <v>242</v>
      </c>
      <c r="E149" s="187" t="s">
        <v>10</v>
      </c>
      <c r="F149" s="160">
        <v>981.6</v>
      </c>
      <c r="G149" s="160">
        <v>579.35</v>
      </c>
      <c r="H149" s="154">
        <f t="shared" si="2"/>
        <v>59.020986145069273</v>
      </c>
    </row>
    <row r="150" spans="1:8" ht="22.5">
      <c r="A150" s="147" t="s">
        <v>241</v>
      </c>
      <c r="B150" s="185">
        <v>4</v>
      </c>
      <c r="C150" s="185">
        <v>12</v>
      </c>
      <c r="D150" s="186" t="s">
        <v>240</v>
      </c>
      <c r="E150" s="187">
        <v>0</v>
      </c>
      <c r="F150" s="160">
        <v>32408.2</v>
      </c>
      <c r="G150" s="160">
        <v>7003.64</v>
      </c>
      <c r="H150" s="154">
        <f t="shared" si="2"/>
        <v>21.610703463938137</v>
      </c>
    </row>
    <row r="151" spans="1:8">
      <c r="A151" s="147" t="s">
        <v>239</v>
      </c>
      <c r="B151" s="185">
        <v>4</v>
      </c>
      <c r="C151" s="185">
        <v>12</v>
      </c>
      <c r="D151" s="186" t="s">
        <v>238</v>
      </c>
      <c r="E151" s="187">
        <v>0</v>
      </c>
      <c r="F151" s="160">
        <v>326.10000000000002</v>
      </c>
      <c r="G151" s="160">
        <v>35</v>
      </c>
      <c r="H151" s="154">
        <f t="shared" si="2"/>
        <v>10.732904017172645</v>
      </c>
    </row>
    <row r="152" spans="1:8" ht="22.5">
      <c r="A152" s="147" t="s">
        <v>237</v>
      </c>
      <c r="B152" s="185">
        <v>4</v>
      </c>
      <c r="C152" s="185">
        <v>12</v>
      </c>
      <c r="D152" s="186" t="s">
        <v>236</v>
      </c>
      <c r="E152" s="187">
        <v>0</v>
      </c>
      <c r="F152" s="160">
        <v>326.10000000000002</v>
      </c>
      <c r="G152" s="160">
        <v>35</v>
      </c>
      <c r="H152" s="154">
        <f t="shared" si="2"/>
        <v>10.732904017172645</v>
      </c>
    </row>
    <row r="153" spans="1:8" ht="22.5">
      <c r="A153" s="147" t="s">
        <v>12</v>
      </c>
      <c r="B153" s="185">
        <v>4</v>
      </c>
      <c r="C153" s="185">
        <v>12</v>
      </c>
      <c r="D153" s="186" t="s">
        <v>236</v>
      </c>
      <c r="E153" s="187" t="s">
        <v>10</v>
      </c>
      <c r="F153" s="160">
        <v>326.10000000000002</v>
      </c>
      <c r="G153" s="160">
        <v>35</v>
      </c>
      <c r="H153" s="154">
        <f t="shared" si="2"/>
        <v>10.732904017172645</v>
      </c>
    </row>
    <row r="154" spans="1:8">
      <c r="A154" s="149" t="s">
        <v>235</v>
      </c>
      <c r="B154" s="185">
        <v>4</v>
      </c>
      <c r="C154" s="185">
        <v>12</v>
      </c>
      <c r="D154" s="186" t="s">
        <v>234</v>
      </c>
      <c r="E154" s="187">
        <v>0</v>
      </c>
      <c r="F154" s="160">
        <v>2080</v>
      </c>
      <c r="G154" s="160">
        <v>967.5</v>
      </c>
      <c r="H154" s="154">
        <f t="shared" si="2"/>
        <v>46.51442307692308</v>
      </c>
    </row>
    <row r="155" spans="1:8" ht="22.5">
      <c r="A155" s="147" t="s">
        <v>233</v>
      </c>
      <c r="B155" s="185">
        <v>4</v>
      </c>
      <c r="C155" s="185">
        <v>12</v>
      </c>
      <c r="D155" s="186" t="s">
        <v>232</v>
      </c>
      <c r="E155" s="187">
        <v>0</v>
      </c>
      <c r="F155" s="160">
        <v>2080</v>
      </c>
      <c r="G155" s="160">
        <v>967.5</v>
      </c>
      <c r="H155" s="154">
        <f t="shared" si="2"/>
        <v>46.51442307692308</v>
      </c>
    </row>
    <row r="156" spans="1:8" ht="56.25">
      <c r="A156" s="149" t="s">
        <v>628</v>
      </c>
      <c r="B156" s="185">
        <v>4</v>
      </c>
      <c r="C156" s="185">
        <v>12</v>
      </c>
      <c r="D156" s="186" t="s">
        <v>232</v>
      </c>
      <c r="E156" s="187" t="s">
        <v>629</v>
      </c>
      <c r="F156" s="160">
        <v>2080</v>
      </c>
      <c r="G156" s="160">
        <v>967.5</v>
      </c>
      <c r="H156" s="154">
        <f t="shared" si="2"/>
        <v>46.51442307692308</v>
      </c>
    </row>
    <row r="157" spans="1:8" ht="22.5">
      <c r="A157" s="147" t="s">
        <v>231</v>
      </c>
      <c r="B157" s="185">
        <v>4</v>
      </c>
      <c r="C157" s="185">
        <v>12</v>
      </c>
      <c r="D157" s="186" t="s">
        <v>230</v>
      </c>
      <c r="E157" s="187">
        <v>0</v>
      </c>
      <c r="F157" s="160">
        <v>28702.1</v>
      </c>
      <c r="G157" s="160">
        <v>6001.14</v>
      </c>
      <c r="H157" s="154">
        <f t="shared" si="2"/>
        <v>20.908365589974252</v>
      </c>
    </row>
    <row r="158" spans="1:8" ht="33.75">
      <c r="A158" s="147" t="s">
        <v>630</v>
      </c>
      <c r="B158" s="185">
        <v>4</v>
      </c>
      <c r="C158" s="185">
        <v>12</v>
      </c>
      <c r="D158" s="186" t="s">
        <v>631</v>
      </c>
      <c r="E158" s="187">
        <v>0</v>
      </c>
      <c r="F158" s="160">
        <v>19701.099999999999</v>
      </c>
      <c r="G158" s="160">
        <v>128</v>
      </c>
      <c r="H158" s="154">
        <f t="shared" si="2"/>
        <v>0.6497099146748152</v>
      </c>
    </row>
    <row r="159" spans="1:8" ht="22.5">
      <c r="A159" s="147" t="s">
        <v>12</v>
      </c>
      <c r="B159" s="185">
        <v>4</v>
      </c>
      <c r="C159" s="185">
        <v>12</v>
      </c>
      <c r="D159" s="186" t="s">
        <v>631</v>
      </c>
      <c r="E159" s="187" t="s">
        <v>10</v>
      </c>
      <c r="F159" s="160">
        <v>19701.099999999999</v>
      </c>
      <c r="G159" s="160">
        <v>128</v>
      </c>
      <c r="H159" s="154">
        <f t="shared" si="2"/>
        <v>0.6497099146748152</v>
      </c>
    </row>
    <row r="160" spans="1:8">
      <c r="A160" s="147" t="s">
        <v>229</v>
      </c>
      <c r="B160" s="185">
        <v>4</v>
      </c>
      <c r="C160" s="185">
        <v>12</v>
      </c>
      <c r="D160" s="186" t="s">
        <v>228</v>
      </c>
      <c r="E160" s="187">
        <v>0</v>
      </c>
      <c r="F160" s="160">
        <v>60</v>
      </c>
      <c r="G160" s="160">
        <v>19.010000000000002</v>
      </c>
      <c r="H160" s="154">
        <f t="shared" si="2"/>
        <v>31.683333333333337</v>
      </c>
    </row>
    <row r="161" spans="1:8" ht="22.5">
      <c r="A161" s="147" t="s">
        <v>33</v>
      </c>
      <c r="B161" s="185">
        <v>4</v>
      </c>
      <c r="C161" s="185">
        <v>12</v>
      </c>
      <c r="D161" s="186" t="s">
        <v>228</v>
      </c>
      <c r="E161" s="187" t="s">
        <v>32</v>
      </c>
      <c r="F161" s="160">
        <v>60</v>
      </c>
      <c r="G161" s="160">
        <v>19.010000000000002</v>
      </c>
      <c r="H161" s="154">
        <f t="shared" si="2"/>
        <v>31.683333333333337</v>
      </c>
    </row>
    <row r="162" spans="1:8" ht="22.5">
      <c r="A162" s="147" t="s">
        <v>227</v>
      </c>
      <c r="B162" s="185">
        <v>4</v>
      </c>
      <c r="C162" s="185">
        <v>12</v>
      </c>
      <c r="D162" s="186" t="s">
        <v>226</v>
      </c>
      <c r="E162" s="187">
        <v>0</v>
      </c>
      <c r="F162" s="160">
        <v>161</v>
      </c>
      <c r="G162" s="160">
        <v>161</v>
      </c>
      <c r="H162" s="154">
        <f t="shared" si="2"/>
        <v>100</v>
      </c>
    </row>
    <row r="163" spans="1:8" ht="22.5">
      <c r="A163" s="147" t="s">
        <v>12</v>
      </c>
      <c r="B163" s="185">
        <v>4</v>
      </c>
      <c r="C163" s="185">
        <v>12</v>
      </c>
      <c r="D163" s="186" t="s">
        <v>226</v>
      </c>
      <c r="E163" s="187" t="s">
        <v>10</v>
      </c>
      <c r="F163" s="160">
        <v>161</v>
      </c>
      <c r="G163" s="160">
        <v>161</v>
      </c>
      <c r="H163" s="154">
        <f t="shared" si="2"/>
        <v>100</v>
      </c>
    </row>
    <row r="164" spans="1:8" ht="22.5">
      <c r="A164" s="147" t="s">
        <v>632</v>
      </c>
      <c r="B164" s="185">
        <v>4</v>
      </c>
      <c r="C164" s="185">
        <v>12</v>
      </c>
      <c r="D164" s="186" t="s">
        <v>633</v>
      </c>
      <c r="E164" s="187">
        <v>0</v>
      </c>
      <c r="F164" s="160">
        <v>364.5</v>
      </c>
      <c r="G164" s="160">
        <v>364.5</v>
      </c>
      <c r="H164" s="154">
        <f t="shared" si="2"/>
        <v>100</v>
      </c>
    </row>
    <row r="165" spans="1:8" ht="22.5">
      <c r="A165" s="147" t="s">
        <v>12</v>
      </c>
      <c r="B165" s="185">
        <v>4</v>
      </c>
      <c r="C165" s="185">
        <v>12</v>
      </c>
      <c r="D165" s="186" t="s">
        <v>633</v>
      </c>
      <c r="E165" s="187" t="s">
        <v>10</v>
      </c>
      <c r="F165" s="160">
        <v>364.5</v>
      </c>
      <c r="G165" s="160">
        <v>364.5</v>
      </c>
      <c r="H165" s="154">
        <f t="shared" si="2"/>
        <v>100</v>
      </c>
    </row>
    <row r="166" spans="1:8" ht="22.5">
      <c r="A166" s="147" t="s">
        <v>225</v>
      </c>
      <c r="B166" s="185">
        <v>4</v>
      </c>
      <c r="C166" s="185">
        <v>12</v>
      </c>
      <c r="D166" s="186" t="s">
        <v>224</v>
      </c>
      <c r="E166" s="187">
        <v>0</v>
      </c>
      <c r="F166" s="160">
        <v>4750.3999999999996</v>
      </c>
      <c r="G166" s="160">
        <v>4363.53</v>
      </c>
      <c r="H166" s="154">
        <f t="shared" si="2"/>
        <v>91.856054227012464</v>
      </c>
    </row>
    <row r="167" spans="1:8" ht="33.75">
      <c r="A167" s="147" t="s">
        <v>9</v>
      </c>
      <c r="B167" s="185">
        <v>4</v>
      </c>
      <c r="C167" s="185">
        <v>12</v>
      </c>
      <c r="D167" s="186" t="s">
        <v>224</v>
      </c>
      <c r="E167" s="187" t="s">
        <v>8</v>
      </c>
      <c r="F167" s="160">
        <v>4750.3999999999996</v>
      </c>
      <c r="G167" s="160">
        <v>4363.53</v>
      </c>
      <c r="H167" s="154">
        <f t="shared" si="2"/>
        <v>91.856054227012464</v>
      </c>
    </row>
    <row r="168" spans="1:8" ht="22.5">
      <c r="A168" s="147" t="s">
        <v>698</v>
      </c>
      <c r="B168" s="185">
        <v>4</v>
      </c>
      <c r="C168" s="185">
        <v>12</v>
      </c>
      <c r="D168" s="186" t="s">
        <v>699</v>
      </c>
      <c r="E168" s="187">
        <v>0</v>
      </c>
      <c r="F168" s="160">
        <v>700</v>
      </c>
      <c r="G168" s="160"/>
      <c r="H168" s="154"/>
    </row>
    <row r="169" spans="1:8" ht="22.5">
      <c r="A169" s="147" t="s">
        <v>12</v>
      </c>
      <c r="B169" s="185">
        <v>4</v>
      </c>
      <c r="C169" s="185">
        <v>12</v>
      </c>
      <c r="D169" s="186" t="s">
        <v>699</v>
      </c>
      <c r="E169" s="187" t="s">
        <v>10</v>
      </c>
      <c r="F169" s="160">
        <v>700</v>
      </c>
      <c r="G169" s="160"/>
      <c r="H169" s="154"/>
    </row>
    <row r="170" spans="1:8">
      <c r="A170" s="147" t="s">
        <v>700</v>
      </c>
      <c r="B170" s="185">
        <v>4</v>
      </c>
      <c r="C170" s="185">
        <v>12</v>
      </c>
      <c r="D170" s="186" t="s">
        <v>701</v>
      </c>
      <c r="E170" s="187">
        <v>0</v>
      </c>
      <c r="F170" s="160">
        <v>2000</v>
      </c>
      <c r="G170" s="160"/>
      <c r="H170" s="154"/>
    </row>
    <row r="171" spans="1:8" ht="22.5">
      <c r="A171" s="147" t="s">
        <v>12</v>
      </c>
      <c r="B171" s="185">
        <v>4</v>
      </c>
      <c r="C171" s="185">
        <v>12</v>
      </c>
      <c r="D171" s="186" t="s">
        <v>701</v>
      </c>
      <c r="E171" s="187" t="s">
        <v>10</v>
      </c>
      <c r="F171" s="160">
        <v>2000</v>
      </c>
      <c r="G171" s="160"/>
      <c r="H171" s="154"/>
    </row>
    <row r="172" spans="1:8" ht="22.5">
      <c r="A172" s="147" t="s">
        <v>223</v>
      </c>
      <c r="B172" s="185">
        <v>4</v>
      </c>
      <c r="C172" s="185">
        <v>12</v>
      </c>
      <c r="D172" s="186" t="s">
        <v>222</v>
      </c>
      <c r="E172" s="187">
        <v>0</v>
      </c>
      <c r="F172" s="160">
        <v>965.1</v>
      </c>
      <c r="G172" s="160">
        <v>965.1</v>
      </c>
      <c r="H172" s="154">
        <f t="shared" si="2"/>
        <v>100</v>
      </c>
    </row>
    <row r="173" spans="1:8" ht="22.5">
      <c r="A173" s="147" t="s">
        <v>12</v>
      </c>
      <c r="B173" s="185">
        <v>4</v>
      </c>
      <c r="C173" s="185">
        <v>12</v>
      </c>
      <c r="D173" s="186" t="s">
        <v>222</v>
      </c>
      <c r="E173" s="187" t="s">
        <v>10</v>
      </c>
      <c r="F173" s="160">
        <v>965.1</v>
      </c>
      <c r="G173" s="160">
        <v>965.1</v>
      </c>
      <c r="H173" s="154">
        <f t="shared" si="2"/>
        <v>100</v>
      </c>
    </row>
    <row r="174" spans="1:8" ht="22.5">
      <c r="A174" s="147" t="s">
        <v>84</v>
      </c>
      <c r="B174" s="185">
        <v>4</v>
      </c>
      <c r="C174" s="185">
        <v>12</v>
      </c>
      <c r="D174" s="186" t="s">
        <v>83</v>
      </c>
      <c r="E174" s="187">
        <v>0</v>
      </c>
      <c r="F174" s="160">
        <v>15038.4</v>
      </c>
      <c r="G174" s="160">
        <v>930</v>
      </c>
      <c r="H174" s="154">
        <f t="shared" si="2"/>
        <v>6.184168528566869</v>
      </c>
    </row>
    <row r="175" spans="1:8">
      <c r="A175" s="147" t="s">
        <v>165</v>
      </c>
      <c r="B175" s="185">
        <v>4</v>
      </c>
      <c r="C175" s="185">
        <v>12</v>
      </c>
      <c r="D175" s="186" t="s">
        <v>164</v>
      </c>
      <c r="E175" s="187">
        <v>0</v>
      </c>
      <c r="F175" s="160">
        <v>14058.4</v>
      </c>
      <c r="G175" s="160"/>
      <c r="H175" s="154"/>
    </row>
    <row r="176" spans="1:8" ht="45">
      <c r="A176" s="147" t="s">
        <v>163</v>
      </c>
      <c r="B176" s="185">
        <v>4</v>
      </c>
      <c r="C176" s="185">
        <v>12</v>
      </c>
      <c r="D176" s="186" t="s">
        <v>162</v>
      </c>
      <c r="E176" s="187">
        <v>0</v>
      </c>
      <c r="F176" s="160">
        <v>14058.4</v>
      </c>
      <c r="G176" s="160"/>
      <c r="H176" s="154"/>
    </row>
    <row r="177" spans="1:8" ht="22.5">
      <c r="A177" s="147" t="s">
        <v>12</v>
      </c>
      <c r="B177" s="185">
        <v>4</v>
      </c>
      <c r="C177" s="185">
        <v>12</v>
      </c>
      <c r="D177" s="186" t="s">
        <v>162</v>
      </c>
      <c r="E177" s="187" t="s">
        <v>10</v>
      </c>
      <c r="F177" s="160">
        <v>14058.4</v>
      </c>
      <c r="G177" s="160"/>
      <c r="H177" s="154"/>
    </row>
    <row r="178" spans="1:8" ht="22.5">
      <c r="A178" s="147" t="s">
        <v>639</v>
      </c>
      <c r="B178" s="185">
        <v>4</v>
      </c>
      <c r="C178" s="185">
        <v>12</v>
      </c>
      <c r="D178" s="186" t="s">
        <v>200</v>
      </c>
      <c r="E178" s="187">
        <v>0</v>
      </c>
      <c r="F178" s="160">
        <v>50</v>
      </c>
      <c r="G178" s="160"/>
      <c r="H178" s="154"/>
    </row>
    <row r="179" spans="1:8" ht="22.5">
      <c r="A179" s="147" t="s">
        <v>195</v>
      </c>
      <c r="B179" s="185">
        <v>4</v>
      </c>
      <c r="C179" s="185">
        <v>12</v>
      </c>
      <c r="D179" s="186" t="s">
        <v>194</v>
      </c>
      <c r="E179" s="187">
        <v>0</v>
      </c>
      <c r="F179" s="167">
        <v>50</v>
      </c>
      <c r="G179" s="160"/>
      <c r="H179" s="154"/>
    </row>
    <row r="180" spans="1:8" ht="22.5">
      <c r="A180" s="147" t="s">
        <v>12</v>
      </c>
      <c r="B180" s="185">
        <v>4</v>
      </c>
      <c r="C180" s="185">
        <v>12</v>
      </c>
      <c r="D180" s="186" t="s">
        <v>194</v>
      </c>
      <c r="E180" s="187" t="s">
        <v>10</v>
      </c>
      <c r="F180" s="167">
        <v>50</v>
      </c>
      <c r="G180" s="160"/>
      <c r="H180" s="154"/>
    </row>
    <row r="181" spans="1:8">
      <c r="A181" s="147" t="s">
        <v>221</v>
      </c>
      <c r="B181" s="185">
        <v>4</v>
      </c>
      <c r="C181" s="185">
        <v>12</v>
      </c>
      <c r="D181" s="186" t="s">
        <v>220</v>
      </c>
      <c r="E181" s="187">
        <v>0</v>
      </c>
      <c r="F181" s="167">
        <v>930</v>
      </c>
      <c r="G181" s="160">
        <v>930</v>
      </c>
      <c r="H181" s="154">
        <f t="shared" si="2"/>
        <v>100</v>
      </c>
    </row>
    <row r="182" spans="1:8" ht="22.5">
      <c r="A182" s="147" t="s">
        <v>219</v>
      </c>
      <c r="B182" s="185">
        <v>4</v>
      </c>
      <c r="C182" s="185">
        <v>12</v>
      </c>
      <c r="D182" s="186" t="s">
        <v>218</v>
      </c>
      <c r="E182" s="187">
        <v>0</v>
      </c>
      <c r="F182" s="167">
        <v>930</v>
      </c>
      <c r="G182" s="160">
        <v>930</v>
      </c>
      <c r="H182" s="154">
        <f t="shared" si="2"/>
        <v>100</v>
      </c>
    </row>
    <row r="183" spans="1:8" ht="22.5">
      <c r="A183" s="147" t="s">
        <v>12</v>
      </c>
      <c r="B183" s="185">
        <v>4</v>
      </c>
      <c r="C183" s="185">
        <v>12</v>
      </c>
      <c r="D183" s="186" t="s">
        <v>218</v>
      </c>
      <c r="E183" s="187" t="s">
        <v>10</v>
      </c>
      <c r="F183" s="160">
        <v>930</v>
      </c>
      <c r="G183" s="160">
        <v>930</v>
      </c>
      <c r="H183" s="154">
        <f t="shared" si="2"/>
        <v>100</v>
      </c>
    </row>
    <row r="184" spans="1:8">
      <c r="A184" s="147" t="s">
        <v>292</v>
      </c>
      <c r="B184" s="185">
        <v>4</v>
      </c>
      <c r="C184" s="185">
        <v>12</v>
      </c>
      <c r="D184" s="186" t="s">
        <v>291</v>
      </c>
      <c r="E184" s="187">
        <v>0</v>
      </c>
      <c r="F184" s="160">
        <v>180.6</v>
      </c>
      <c r="G184" s="160">
        <v>180.62</v>
      </c>
      <c r="H184" s="154">
        <f t="shared" si="2"/>
        <v>100.01107419712072</v>
      </c>
    </row>
    <row r="185" spans="1:8" ht="22.5">
      <c r="A185" s="149" t="s">
        <v>12</v>
      </c>
      <c r="B185" s="185">
        <v>4</v>
      </c>
      <c r="C185" s="185">
        <v>12</v>
      </c>
      <c r="D185" s="186" t="s">
        <v>291</v>
      </c>
      <c r="E185" s="187" t="s">
        <v>10</v>
      </c>
      <c r="F185" s="160">
        <v>147.4</v>
      </c>
      <c r="G185" s="160">
        <v>147.41999999999999</v>
      </c>
      <c r="H185" s="154">
        <f t="shared" si="2"/>
        <v>100.0135685210312</v>
      </c>
    </row>
    <row r="186" spans="1:8" ht="56.25">
      <c r="A186" s="149" t="s">
        <v>23</v>
      </c>
      <c r="B186" s="185">
        <v>4</v>
      </c>
      <c r="C186" s="185">
        <v>12</v>
      </c>
      <c r="D186" s="186" t="s">
        <v>291</v>
      </c>
      <c r="E186" s="187" t="s">
        <v>22</v>
      </c>
      <c r="F186" s="160">
        <v>33.200000000000003</v>
      </c>
      <c r="G186" s="160">
        <v>33.200000000000003</v>
      </c>
      <c r="H186" s="154">
        <f t="shared" si="2"/>
        <v>100</v>
      </c>
    </row>
    <row r="187" spans="1:8">
      <c r="A187" s="147" t="s">
        <v>217</v>
      </c>
      <c r="B187" s="185">
        <v>4</v>
      </c>
      <c r="C187" s="185">
        <v>12</v>
      </c>
      <c r="D187" s="186" t="s">
        <v>216</v>
      </c>
      <c r="E187" s="187">
        <v>0</v>
      </c>
      <c r="F187" s="160">
        <v>2241.4</v>
      </c>
      <c r="G187" s="160">
        <v>260</v>
      </c>
      <c r="H187" s="154">
        <f t="shared" si="2"/>
        <v>11.599892924065317</v>
      </c>
    </row>
    <row r="188" spans="1:8" ht="22.5">
      <c r="A188" s="147" t="s">
        <v>12</v>
      </c>
      <c r="B188" s="185">
        <v>4</v>
      </c>
      <c r="C188" s="185">
        <v>12</v>
      </c>
      <c r="D188" s="186" t="s">
        <v>216</v>
      </c>
      <c r="E188" s="187" t="s">
        <v>10</v>
      </c>
      <c r="F188" s="160">
        <v>2241.4</v>
      </c>
      <c r="G188" s="160">
        <v>260</v>
      </c>
      <c r="H188" s="154">
        <f t="shared" si="2"/>
        <v>11.599892924065317</v>
      </c>
    </row>
    <row r="189" spans="1:8" ht="22.5">
      <c r="A189" s="149" t="s">
        <v>119</v>
      </c>
      <c r="B189" s="185">
        <v>4</v>
      </c>
      <c r="C189" s="185">
        <v>12</v>
      </c>
      <c r="D189" s="186" t="s">
        <v>118</v>
      </c>
      <c r="E189" s="187">
        <v>0</v>
      </c>
      <c r="F189" s="160">
        <v>30457.599999999999</v>
      </c>
      <c r="G189" s="160">
        <v>24010.3</v>
      </c>
      <c r="H189" s="154">
        <f t="shared" si="2"/>
        <v>78.831884324437908</v>
      </c>
    </row>
    <row r="190" spans="1:8" ht="22.5">
      <c r="A190" s="147" t="s">
        <v>117</v>
      </c>
      <c r="B190" s="185">
        <v>4</v>
      </c>
      <c r="C190" s="185">
        <v>12</v>
      </c>
      <c r="D190" s="186" t="s">
        <v>116</v>
      </c>
      <c r="E190" s="187">
        <v>0</v>
      </c>
      <c r="F190" s="160">
        <v>30457.599999999999</v>
      </c>
      <c r="G190" s="160">
        <v>24010.3</v>
      </c>
      <c r="H190" s="154">
        <f t="shared" si="2"/>
        <v>78.831884324437908</v>
      </c>
    </row>
    <row r="191" spans="1:8" ht="33.75">
      <c r="A191" s="147" t="s">
        <v>103</v>
      </c>
      <c r="B191" s="185">
        <v>4</v>
      </c>
      <c r="C191" s="185">
        <v>12</v>
      </c>
      <c r="D191" s="186" t="s">
        <v>116</v>
      </c>
      <c r="E191" s="187" t="s">
        <v>102</v>
      </c>
      <c r="F191" s="160">
        <v>30457.599999999999</v>
      </c>
      <c r="G191" s="160">
        <v>24010.3</v>
      </c>
      <c r="H191" s="154">
        <f t="shared" si="2"/>
        <v>78.831884324437908</v>
      </c>
    </row>
    <row r="192" spans="1:8">
      <c r="A192" s="147" t="s">
        <v>634</v>
      </c>
      <c r="B192" s="185">
        <v>5</v>
      </c>
      <c r="C192" s="185">
        <v>0</v>
      </c>
      <c r="D192" s="186">
        <v>0</v>
      </c>
      <c r="E192" s="187">
        <v>0</v>
      </c>
      <c r="F192" s="160">
        <v>397665.8</v>
      </c>
      <c r="G192" s="160">
        <v>220870.6</v>
      </c>
      <c r="H192" s="154">
        <f t="shared" si="2"/>
        <v>55.541763963609647</v>
      </c>
    </row>
    <row r="193" spans="1:8">
      <c r="A193" s="147" t="s">
        <v>215</v>
      </c>
      <c r="B193" s="185">
        <v>5</v>
      </c>
      <c r="C193" s="185">
        <v>1</v>
      </c>
      <c r="D193" s="186">
        <v>0</v>
      </c>
      <c r="E193" s="187">
        <v>0</v>
      </c>
      <c r="F193" s="160">
        <v>157253.5</v>
      </c>
      <c r="G193" s="160">
        <v>36691.439999999995</v>
      </c>
      <c r="H193" s="154">
        <f t="shared" si="2"/>
        <v>23.33266986108417</v>
      </c>
    </row>
    <row r="194" spans="1:8" ht="22.5">
      <c r="A194" s="147" t="s">
        <v>84</v>
      </c>
      <c r="B194" s="185">
        <v>5</v>
      </c>
      <c r="C194" s="185">
        <v>1</v>
      </c>
      <c r="D194" s="186" t="s">
        <v>83</v>
      </c>
      <c r="E194" s="187">
        <v>0</v>
      </c>
      <c r="F194" s="160">
        <v>18689</v>
      </c>
      <c r="G194" s="160">
        <v>17987.419999999998</v>
      </c>
      <c r="H194" s="154">
        <f t="shared" si="2"/>
        <v>96.246027074749847</v>
      </c>
    </row>
    <row r="195" spans="1:8">
      <c r="A195" s="147" t="s">
        <v>165</v>
      </c>
      <c r="B195" s="185">
        <v>5</v>
      </c>
      <c r="C195" s="185">
        <v>1</v>
      </c>
      <c r="D195" s="186" t="s">
        <v>164</v>
      </c>
      <c r="E195" s="187">
        <v>0</v>
      </c>
      <c r="F195" s="160">
        <v>18689</v>
      </c>
      <c r="G195" s="160">
        <v>17987.419999999998</v>
      </c>
      <c r="H195" s="154">
        <f t="shared" si="2"/>
        <v>96.246027074749847</v>
      </c>
    </row>
    <row r="196" spans="1:8" ht="45">
      <c r="A196" s="147" t="s">
        <v>163</v>
      </c>
      <c r="B196" s="185">
        <v>5</v>
      </c>
      <c r="C196" s="185">
        <v>1</v>
      </c>
      <c r="D196" s="186" t="s">
        <v>162</v>
      </c>
      <c r="E196" s="187">
        <v>0</v>
      </c>
      <c r="F196" s="160">
        <v>289.3</v>
      </c>
      <c r="G196" s="160"/>
      <c r="H196" s="154"/>
    </row>
    <row r="197" spans="1:8" ht="22.5">
      <c r="A197" s="147" t="s">
        <v>12</v>
      </c>
      <c r="B197" s="185">
        <v>5</v>
      </c>
      <c r="C197" s="185">
        <v>1</v>
      </c>
      <c r="D197" s="186" t="s">
        <v>162</v>
      </c>
      <c r="E197" s="187" t="s">
        <v>10</v>
      </c>
      <c r="F197" s="160">
        <v>289.3</v>
      </c>
      <c r="G197" s="160"/>
      <c r="H197" s="154"/>
    </row>
    <row r="198" spans="1:8" ht="22.5">
      <c r="A198" s="147" t="s">
        <v>210</v>
      </c>
      <c r="B198" s="185">
        <v>5</v>
      </c>
      <c r="C198" s="185">
        <v>1</v>
      </c>
      <c r="D198" s="186" t="s">
        <v>209</v>
      </c>
      <c r="E198" s="187">
        <v>0</v>
      </c>
      <c r="F198" s="160">
        <v>14940.7</v>
      </c>
      <c r="G198" s="160">
        <v>14940.73</v>
      </c>
      <c r="H198" s="154">
        <f t="shared" si="2"/>
        <v>100.00020079380482</v>
      </c>
    </row>
    <row r="199" spans="1:8" ht="22.5">
      <c r="A199" s="147" t="s">
        <v>12</v>
      </c>
      <c r="B199" s="185">
        <v>5</v>
      </c>
      <c r="C199" s="185">
        <v>1</v>
      </c>
      <c r="D199" s="186" t="s">
        <v>209</v>
      </c>
      <c r="E199" s="187" t="s">
        <v>10</v>
      </c>
      <c r="F199" s="160">
        <v>231.2</v>
      </c>
      <c r="G199" s="160">
        <v>231.2</v>
      </c>
      <c r="H199" s="154">
        <f t="shared" si="2"/>
        <v>100</v>
      </c>
    </row>
    <row r="200" spans="1:8" ht="33.75">
      <c r="A200" s="147" t="s">
        <v>621</v>
      </c>
      <c r="B200" s="185">
        <v>5</v>
      </c>
      <c r="C200" s="185">
        <v>1</v>
      </c>
      <c r="D200" s="186" t="s">
        <v>209</v>
      </c>
      <c r="E200" s="187" t="s">
        <v>622</v>
      </c>
      <c r="F200" s="167">
        <v>14709.5</v>
      </c>
      <c r="G200" s="160">
        <v>14709.53</v>
      </c>
      <c r="H200" s="154">
        <f t="shared" si="2"/>
        <v>100.00020394982833</v>
      </c>
    </row>
    <row r="201" spans="1:8">
      <c r="A201" s="147" t="s">
        <v>208</v>
      </c>
      <c r="B201" s="185">
        <v>5</v>
      </c>
      <c r="C201" s="185">
        <v>1</v>
      </c>
      <c r="D201" s="186" t="s">
        <v>207</v>
      </c>
      <c r="E201" s="187">
        <v>0</v>
      </c>
      <c r="F201" s="167">
        <v>3459</v>
      </c>
      <c r="G201" s="160">
        <v>3046.69</v>
      </c>
      <c r="H201" s="154">
        <f t="shared" si="2"/>
        <v>88.080080948250938</v>
      </c>
    </row>
    <row r="202" spans="1:8" ht="33.75">
      <c r="A202" s="147" t="s">
        <v>621</v>
      </c>
      <c r="B202" s="185">
        <v>5</v>
      </c>
      <c r="C202" s="185">
        <v>1</v>
      </c>
      <c r="D202" s="186" t="s">
        <v>207</v>
      </c>
      <c r="E202" s="187" t="s">
        <v>622</v>
      </c>
      <c r="F202" s="167">
        <v>3421.2</v>
      </c>
      <c r="G202" s="160">
        <v>3008.92</v>
      </c>
      <c r="H202" s="154">
        <f t="shared" ref="H202:H265" si="3">G202/F202*100</f>
        <v>87.949257570443123</v>
      </c>
    </row>
    <row r="203" spans="1:8" ht="56.25">
      <c r="A203" s="149" t="s">
        <v>23</v>
      </c>
      <c r="B203" s="185">
        <v>5</v>
      </c>
      <c r="C203" s="185">
        <v>1</v>
      </c>
      <c r="D203" s="186" t="s">
        <v>207</v>
      </c>
      <c r="E203" s="187" t="s">
        <v>22</v>
      </c>
      <c r="F203" s="167">
        <v>37.799999999999997</v>
      </c>
      <c r="G203" s="160">
        <v>37.770000000000003</v>
      </c>
      <c r="H203" s="154">
        <f t="shared" si="3"/>
        <v>99.920634920634939</v>
      </c>
    </row>
    <row r="204" spans="1:8" ht="45">
      <c r="A204" s="147" t="s">
        <v>202</v>
      </c>
      <c r="B204" s="185">
        <v>5</v>
      </c>
      <c r="C204" s="185">
        <v>1</v>
      </c>
      <c r="D204" s="186" t="s">
        <v>204</v>
      </c>
      <c r="E204" s="187">
        <v>0</v>
      </c>
      <c r="F204" s="167">
        <v>138564.5</v>
      </c>
      <c r="G204" s="160">
        <v>18704.02</v>
      </c>
      <c r="H204" s="154">
        <f t="shared" si="3"/>
        <v>13.498421312818218</v>
      </c>
    </row>
    <row r="205" spans="1:8" ht="45">
      <c r="A205" s="147" t="s">
        <v>202</v>
      </c>
      <c r="B205" s="185">
        <v>5</v>
      </c>
      <c r="C205" s="185">
        <v>1</v>
      </c>
      <c r="D205" s="186" t="s">
        <v>203</v>
      </c>
      <c r="E205" s="187">
        <v>0</v>
      </c>
      <c r="F205" s="167">
        <v>138564.5</v>
      </c>
      <c r="G205" s="160">
        <v>18704.02</v>
      </c>
      <c r="H205" s="154">
        <f t="shared" si="3"/>
        <v>13.498421312818218</v>
      </c>
    </row>
    <row r="206" spans="1:8" ht="45">
      <c r="A206" s="147" t="s">
        <v>202</v>
      </c>
      <c r="B206" s="185">
        <v>5</v>
      </c>
      <c r="C206" s="185">
        <v>1</v>
      </c>
      <c r="D206" s="186" t="s">
        <v>702</v>
      </c>
      <c r="E206" s="187">
        <v>0</v>
      </c>
      <c r="F206" s="167">
        <v>113029.4</v>
      </c>
      <c r="G206" s="160">
        <v>18704.02</v>
      </c>
      <c r="H206" s="154">
        <f t="shared" si="3"/>
        <v>16.547924699237544</v>
      </c>
    </row>
    <row r="207" spans="1:8" ht="22.5">
      <c r="A207" s="147" t="s">
        <v>73</v>
      </c>
      <c r="B207" s="185">
        <v>5</v>
      </c>
      <c r="C207" s="185">
        <v>1</v>
      </c>
      <c r="D207" s="186" t="s">
        <v>702</v>
      </c>
      <c r="E207" s="187" t="s">
        <v>71</v>
      </c>
      <c r="F207" s="167">
        <v>113029.4</v>
      </c>
      <c r="G207" s="160">
        <v>18704.02</v>
      </c>
      <c r="H207" s="154">
        <f t="shared" si="3"/>
        <v>16.547924699237544</v>
      </c>
    </row>
    <row r="208" spans="1:8" ht="45">
      <c r="A208" s="147" t="s">
        <v>511</v>
      </c>
      <c r="B208" s="185">
        <v>5</v>
      </c>
      <c r="C208" s="185">
        <v>1</v>
      </c>
      <c r="D208" s="186" t="s">
        <v>703</v>
      </c>
      <c r="E208" s="187">
        <v>0</v>
      </c>
      <c r="F208" s="167">
        <v>25535.1</v>
      </c>
      <c r="G208" s="160"/>
      <c r="H208" s="154"/>
    </row>
    <row r="209" spans="1:8" ht="22.5">
      <c r="A209" s="147" t="s">
        <v>73</v>
      </c>
      <c r="B209" s="185">
        <v>5</v>
      </c>
      <c r="C209" s="185">
        <v>1</v>
      </c>
      <c r="D209" s="186" t="s">
        <v>703</v>
      </c>
      <c r="E209" s="187" t="s">
        <v>71</v>
      </c>
      <c r="F209" s="167">
        <v>25535.1</v>
      </c>
      <c r="G209" s="160"/>
      <c r="H209" s="154"/>
    </row>
    <row r="210" spans="1:8">
      <c r="A210" s="147" t="s">
        <v>201</v>
      </c>
      <c r="B210" s="185">
        <v>5</v>
      </c>
      <c r="C210" s="185">
        <v>2</v>
      </c>
      <c r="D210" s="186">
        <v>0</v>
      </c>
      <c r="E210" s="187">
        <v>0</v>
      </c>
      <c r="F210" s="167">
        <v>29475.3</v>
      </c>
      <c r="G210" s="160">
        <v>24116.15</v>
      </c>
      <c r="H210" s="154">
        <f t="shared" si="3"/>
        <v>81.818166396949323</v>
      </c>
    </row>
    <row r="211" spans="1:8" ht="22.5">
      <c r="A211" s="147" t="s">
        <v>84</v>
      </c>
      <c r="B211" s="185">
        <v>5</v>
      </c>
      <c r="C211" s="185">
        <v>2</v>
      </c>
      <c r="D211" s="186" t="s">
        <v>83</v>
      </c>
      <c r="E211" s="187">
        <v>0</v>
      </c>
      <c r="F211" s="167">
        <v>28555.5</v>
      </c>
      <c r="G211" s="160">
        <v>23203.15</v>
      </c>
      <c r="H211" s="154">
        <f t="shared" si="3"/>
        <v>81.256325401411289</v>
      </c>
    </row>
    <row r="212" spans="1:8" ht="22.5">
      <c r="A212" s="147" t="s">
        <v>188</v>
      </c>
      <c r="B212" s="185">
        <v>5</v>
      </c>
      <c r="C212" s="185">
        <v>2</v>
      </c>
      <c r="D212" s="186" t="s">
        <v>187</v>
      </c>
      <c r="E212" s="187">
        <v>0</v>
      </c>
      <c r="F212" s="167">
        <v>2129.4</v>
      </c>
      <c r="G212" s="160">
        <v>1140</v>
      </c>
      <c r="H212" s="154">
        <f t="shared" si="3"/>
        <v>53.536207382361226</v>
      </c>
    </row>
    <row r="213" spans="1:8" ht="22.5">
      <c r="A213" s="147" t="s">
        <v>635</v>
      </c>
      <c r="B213" s="185">
        <v>5</v>
      </c>
      <c r="C213" s="185">
        <v>2</v>
      </c>
      <c r="D213" s="186" t="s">
        <v>636</v>
      </c>
      <c r="E213" s="187">
        <v>0</v>
      </c>
      <c r="F213" s="167">
        <v>2129.4</v>
      </c>
      <c r="G213" s="160">
        <v>1140</v>
      </c>
      <c r="H213" s="154">
        <f t="shared" si="3"/>
        <v>53.536207382361226</v>
      </c>
    </row>
    <row r="214" spans="1:8" ht="22.5">
      <c r="A214" s="147" t="s">
        <v>12</v>
      </c>
      <c r="B214" s="185">
        <v>5</v>
      </c>
      <c r="C214" s="185">
        <v>2</v>
      </c>
      <c r="D214" s="186" t="s">
        <v>636</v>
      </c>
      <c r="E214" s="187" t="s">
        <v>10</v>
      </c>
      <c r="F214" s="167">
        <v>2129.4</v>
      </c>
      <c r="G214" s="160">
        <v>1140</v>
      </c>
      <c r="H214" s="154">
        <f t="shared" si="3"/>
        <v>53.536207382361226</v>
      </c>
    </row>
    <row r="215" spans="1:8">
      <c r="A215" s="147" t="s">
        <v>165</v>
      </c>
      <c r="B215" s="185">
        <v>5</v>
      </c>
      <c r="C215" s="185">
        <v>2</v>
      </c>
      <c r="D215" s="186" t="s">
        <v>164</v>
      </c>
      <c r="E215" s="187">
        <v>0</v>
      </c>
      <c r="F215" s="167">
        <v>18216.7</v>
      </c>
      <c r="G215" s="160">
        <v>15292.47</v>
      </c>
      <c r="H215" s="154">
        <f t="shared" si="3"/>
        <v>83.947531660509313</v>
      </c>
    </row>
    <row r="216" spans="1:8">
      <c r="A216" s="147" t="s">
        <v>214</v>
      </c>
      <c r="B216" s="185">
        <v>5</v>
      </c>
      <c r="C216" s="185">
        <v>2</v>
      </c>
      <c r="D216" s="186" t="s">
        <v>213</v>
      </c>
      <c r="E216" s="187">
        <v>0</v>
      </c>
      <c r="F216" s="167">
        <v>2189.5</v>
      </c>
      <c r="G216" s="160">
        <v>1830.27</v>
      </c>
      <c r="H216" s="154">
        <f t="shared" si="3"/>
        <v>83.593057775747894</v>
      </c>
    </row>
    <row r="217" spans="1:8" ht="33.75">
      <c r="A217" s="147" t="s">
        <v>621</v>
      </c>
      <c r="B217" s="185">
        <v>5</v>
      </c>
      <c r="C217" s="185">
        <v>2</v>
      </c>
      <c r="D217" s="186" t="s">
        <v>213</v>
      </c>
      <c r="E217" s="187" t="s">
        <v>622</v>
      </c>
      <c r="F217" s="167">
        <v>2189.5</v>
      </c>
      <c r="G217" s="160">
        <v>1830.27</v>
      </c>
      <c r="H217" s="154">
        <f t="shared" si="3"/>
        <v>83.593057775747894</v>
      </c>
    </row>
    <row r="218" spans="1:8">
      <c r="A218" s="147" t="s">
        <v>212</v>
      </c>
      <c r="B218" s="185">
        <v>5</v>
      </c>
      <c r="C218" s="185">
        <v>2</v>
      </c>
      <c r="D218" s="186" t="s">
        <v>211</v>
      </c>
      <c r="E218" s="187">
        <v>0</v>
      </c>
      <c r="F218" s="167">
        <v>12147.7</v>
      </c>
      <c r="G218" s="160">
        <v>12061.3</v>
      </c>
      <c r="H218" s="154">
        <f t="shared" si="3"/>
        <v>99.288754249775664</v>
      </c>
    </row>
    <row r="219" spans="1:8" ht="33.75">
      <c r="A219" s="147" t="s">
        <v>621</v>
      </c>
      <c r="B219" s="185">
        <v>5</v>
      </c>
      <c r="C219" s="185">
        <v>2</v>
      </c>
      <c r="D219" s="186" t="s">
        <v>211</v>
      </c>
      <c r="E219" s="187" t="s">
        <v>622</v>
      </c>
      <c r="F219" s="167">
        <v>12147.7</v>
      </c>
      <c r="G219" s="160">
        <v>12061.3</v>
      </c>
      <c r="H219" s="154">
        <f t="shared" si="3"/>
        <v>99.288754249775664</v>
      </c>
    </row>
    <row r="220" spans="1:8">
      <c r="A220" s="147" t="s">
        <v>206</v>
      </c>
      <c r="B220" s="185">
        <v>5</v>
      </c>
      <c r="C220" s="185">
        <v>2</v>
      </c>
      <c r="D220" s="186" t="s">
        <v>205</v>
      </c>
      <c r="E220" s="187">
        <v>0</v>
      </c>
      <c r="F220" s="167">
        <v>1954.5</v>
      </c>
      <c r="G220" s="160">
        <v>1400.9</v>
      </c>
      <c r="H220" s="154">
        <f t="shared" si="3"/>
        <v>71.675620363264272</v>
      </c>
    </row>
    <row r="221" spans="1:8" ht="33.75">
      <c r="A221" s="147" t="s">
        <v>621</v>
      </c>
      <c r="B221" s="185">
        <v>5</v>
      </c>
      <c r="C221" s="185">
        <v>2</v>
      </c>
      <c r="D221" s="186" t="s">
        <v>205</v>
      </c>
      <c r="E221" s="187" t="s">
        <v>622</v>
      </c>
      <c r="F221" s="167">
        <v>1954.5</v>
      </c>
      <c r="G221" s="160">
        <v>1400.9</v>
      </c>
      <c r="H221" s="154">
        <f t="shared" si="3"/>
        <v>71.675620363264272</v>
      </c>
    </row>
    <row r="222" spans="1:8">
      <c r="A222" s="147" t="s">
        <v>637</v>
      </c>
      <c r="B222" s="185">
        <v>5</v>
      </c>
      <c r="C222" s="185">
        <v>2</v>
      </c>
      <c r="D222" s="186" t="s">
        <v>638</v>
      </c>
      <c r="E222" s="187">
        <v>0</v>
      </c>
      <c r="F222" s="167">
        <v>1925</v>
      </c>
      <c r="G222" s="160"/>
      <c r="H222" s="154"/>
    </row>
    <row r="223" spans="1:8" ht="33.75">
      <c r="A223" s="147" t="s">
        <v>621</v>
      </c>
      <c r="B223" s="185">
        <v>5</v>
      </c>
      <c r="C223" s="185">
        <v>2</v>
      </c>
      <c r="D223" s="186" t="s">
        <v>638</v>
      </c>
      <c r="E223" s="187" t="s">
        <v>622</v>
      </c>
      <c r="F223" s="167">
        <v>1925</v>
      </c>
      <c r="G223" s="160"/>
      <c r="H223" s="154"/>
    </row>
    <row r="224" spans="1:8" ht="22.5">
      <c r="A224" s="147" t="s">
        <v>639</v>
      </c>
      <c r="B224" s="185">
        <v>5</v>
      </c>
      <c r="C224" s="185">
        <v>2</v>
      </c>
      <c r="D224" s="186" t="s">
        <v>200</v>
      </c>
      <c r="E224" s="187">
        <v>0</v>
      </c>
      <c r="F224" s="167">
        <v>8209.4</v>
      </c>
      <c r="G224" s="160">
        <v>6770.68</v>
      </c>
      <c r="H224" s="154">
        <f t="shared" si="3"/>
        <v>82.474724096767133</v>
      </c>
    </row>
    <row r="225" spans="1:8" ht="22.5">
      <c r="A225" s="147" t="s">
        <v>199</v>
      </c>
      <c r="B225" s="185">
        <v>5</v>
      </c>
      <c r="C225" s="185">
        <v>2</v>
      </c>
      <c r="D225" s="186" t="s">
        <v>197</v>
      </c>
      <c r="E225" s="187">
        <v>0</v>
      </c>
      <c r="F225" s="167">
        <v>2708.3</v>
      </c>
      <c r="G225" s="160">
        <v>2161.59</v>
      </c>
      <c r="H225" s="154">
        <f t="shared" si="3"/>
        <v>79.813536166598979</v>
      </c>
    </row>
    <row r="226" spans="1:8" ht="22.5">
      <c r="A226" s="147" t="s">
        <v>12</v>
      </c>
      <c r="B226" s="185">
        <v>5</v>
      </c>
      <c r="C226" s="185">
        <v>2</v>
      </c>
      <c r="D226" s="186" t="s">
        <v>197</v>
      </c>
      <c r="E226" s="187" t="s">
        <v>10</v>
      </c>
      <c r="F226" s="167">
        <v>2708.3</v>
      </c>
      <c r="G226" s="160">
        <v>2161.59</v>
      </c>
      <c r="H226" s="154">
        <f t="shared" si="3"/>
        <v>79.813536166598979</v>
      </c>
    </row>
    <row r="227" spans="1:8" ht="22.5">
      <c r="A227" s="147" t="s">
        <v>195</v>
      </c>
      <c r="B227" s="185">
        <v>5</v>
      </c>
      <c r="C227" s="185">
        <v>2</v>
      </c>
      <c r="D227" s="186" t="s">
        <v>194</v>
      </c>
      <c r="E227" s="187">
        <v>0</v>
      </c>
      <c r="F227" s="167">
        <v>2677.5</v>
      </c>
      <c r="G227" s="160">
        <v>2347.87</v>
      </c>
      <c r="H227" s="154">
        <f t="shared" si="3"/>
        <v>87.688888888888883</v>
      </c>
    </row>
    <row r="228" spans="1:8" ht="22.5">
      <c r="A228" s="147" t="s">
        <v>12</v>
      </c>
      <c r="B228" s="185">
        <v>5</v>
      </c>
      <c r="C228" s="185">
        <v>2</v>
      </c>
      <c r="D228" s="186" t="s">
        <v>194</v>
      </c>
      <c r="E228" s="187" t="s">
        <v>10</v>
      </c>
      <c r="F228" s="167">
        <v>2677.5</v>
      </c>
      <c r="G228" s="160">
        <v>2347.87</v>
      </c>
      <c r="H228" s="154">
        <f t="shared" si="3"/>
        <v>87.688888888888883</v>
      </c>
    </row>
    <row r="229" spans="1:8" ht="22.5">
      <c r="A229" s="147" t="s">
        <v>193</v>
      </c>
      <c r="B229" s="185">
        <v>5</v>
      </c>
      <c r="C229" s="185">
        <v>2</v>
      </c>
      <c r="D229" s="186" t="s">
        <v>192</v>
      </c>
      <c r="E229" s="187">
        <v>0</v>
      </c>
      <c r="F229" s="167">
        <v>693.6</v>
      </c>
      <c r="G229" s="160">
        <v>693.6</v>
      </c>
      <c r="H229" s="154">
        <f t="shared" si="3"/>
        <v>100</v>
      </c>
    </row>
    <row r="230" spans="1:8" ht="22.5">
      <c r="A230" s="147" t="s">
        <v>12</v>
      </c>
      <c r="B230" s="185">
        <v>5</v>
      </c>
      <c r="C230" s="185">
        <v>2</v>
      </c>
      <c r="D230" s="186" t="s">
        <v>192</v>
      </c>
      <c r="E230" s="187" t="s">
        <v>10</v>
      </c>
      <c r="F230" s="160">
        <v>693.6</v>
      </c>
      <c r="G230" s="160">
        <v>693.6</v>
      </c>
      <c r="H230" s="154">
        <f t="shared" si="3"/>
        <v>100</v>
      </c>
    </row>
    <row r="231" spans="1:8">
      <c r="A231" s="147" t="s">
        <v>640</v>
      </c>
      <c r="B231" s="185">
        <v>5</v>
      </c>
      <c r="C231" s="185">
        <v>2</v>
      </c>
      <c r="D231" s="186" t="s">
        <v>641</v>
      </c>
      <c r="E231" s="187">
        <v>0</v>
      </c>
      <c r="F231" s="160">
        <v>562.4</v>
      </c>
      <c r="G231" s="160"/>
      <c r="H231" s="154"/>
    </row>
    <row r="232" spans="1:8" ht="22.5">
      <c r="A232" s="147" t="s">
        <v>12</v>
      </c>
      <c r="B232" s="185">
        <v>5</v>
      </c>
      <c r="C232" s="185">
        <v>2</v>
      </c>
      <c r="D232" s="186" t="s">
        <v>641</v>
      </c>
      <c r="E232" s="187" t="s">
        <v>10</v>
      </c>
      <c r="F232" s="160">
        <v>562.4</v>
      </c>
      <c r="G232" s="160"/>
      <c r="H232" s="154"/>
    </row>
    <row r="233" spans="1:8">
      <c r="A233" s="147" t="s">
        <v>191</v>
      </c>
      <c r="B233" s="185">
        <v>5</v>
      </c>
      <c r="C233" s="185">
        <v>2</v>
      </c>
      <c r="D233" s="186" t="s">
        <v>190</v>
      </c>
      <c r="E233" s="187">
        <v>0</v>
      </c>
      <c r="F233" s="160">
        <v>1567.6</v>
      </c>
      <c r="G233" s="160">
        <v>1567.62</v>
      </c>
      <c r="H233" s="154">
        <f t="shared" si="3"/>
        <v>100.00127583567236</v>
      </c>
    </row>
    <row r="234" spans="1:8" ht="33.75">
      <c r="A234" s="147" t="s">
        <v>621</v>
      </c>
      <c r="B234" s="185">
        <v>5</v>
      </c>
      <c r="C234" s="185">
        <v>2</v>
      </c>
      <c r="D234" s="186" t="s">
        <v>190</v>
      </c>
      <c r="E234" s="187" t="s">
        <v>622</v>
      </c>
      <c r="F234" s="160">
        <v>1567.6</v>
      </c>
      <c r="G234" s="160">
        <v>1567.62</v>
      </c>
      <c r="H234" s="154">
        <f t="shared" si="3"/>
        <v>100.00127583567236</v>
      </c>
    </row>
    <row r="235" spans="1:8" ht="22.5">
      <c r="A235" s="147" t="s">
        <v>493</v>
      </c>
      <c r="B235" s="185">
        <v>5</v>
      </c>
      <c r="C235" s="185">
        <v>2</v>
      </c>
      <c r="D235" s="186" t="s">
        <v>28</v>
      </c>
      <c r="E235" s="187">
        <v>0</v>
      </c>
      <c r="F235" s="160">
        <v>6.8</v>
      </c>
      <c r="G235" s="160"/>
      <c r="H235" s="154"/>
    </row>
    <row r="236" spans="1:8">
      <c r="A236" s="147" t="s">
        <v>21</v>
      </c>
      <c r="B236" s="185">
        <v>5</v>
      </c>
      <c r="C236" s="185">
        <v>2</v>
      </c>
      <c r="D236" s="186" t="s">
        <v>28</v>
      </c>
      <c r="E236" s="187" t="s">
        <v>20</v>
      </c>
      <c r="F236" s="160">
        <v>6.8</v>
      </c>
      <c r="G236" s="160"/>
      <c r="H236" s="154"/>
    </row>
    <row r="237" spans="1:8" ht="22.5">
      <c r="A237" s="147" t="s">
        <v>161</v>
      </c>
      <c r="B237" s="185">
        <v>5</v>
      </c>
      <c r="C237" s="185">
        <v>2</v>
      </c>
      <c r="D237" s="186" t="s">
        <v>160</v>
      </c>
      <c r="E237" s="187">
        <v>0</v>
      </c>
      <c r="F237" s="160">
        <v>913</v>
      </c>
      <c r="G237" s="160">
        <v>913</v>
      </c>
      <c r="H237" s="154">
        <f t="shared" si="3"/>
        <v>100</v>
      </c>
    </row>
    <row r="238" spans="1:8" ht="45">
      <c r="A238" s="147" t="s">
        <v>159</v>
      </c>
      <c r="B238" s="185">
        <v>5</v>
      </c>
      <c r="C238" s="185">
        <v>2</v>
      </c>
      <c r="D238" s="186" t="s">
        <v>158</v>
      </c>
      <c r="E238" s="187">
        <v>0</v>
      </c>
      <c r="F238" s="160">
        <v>913</v>
      </c>
      <c r="G238" s="160">
        <v>913</v>
      </c>
      <c r="H238" s="154">
        <f t="shared" si="3"/>
        <v>100</v>
      </c>
    </row>
    <row r="239" spans="1:8" ht="33.75">
      <c r="A239" s="147" t="s">
        <v>621</v>
      </c>
      <c r="B239" s="185">
        <v>5</v>
      </c>
      <c r="C239" s="185">
        <v>2</v>
      </c>
      <c r="D239" s="186" t="s">
        <v>158</v>
      </c>
      <c r="E239" s="187" t="s">
        <v>622</v>
      </c>
      <c r="F239" s="160">
        <v>913</v>
      </c>
      <c r="G239" s="160">
        <v>913</v>
      </c>
      <c r="H239" s="154">
        <f t="shared" si="3"/>
        <v>100</v>
      </c>
    </row>
    <row r="240" spans="1:8">
      <c r="A240" s="147" t="s">
        <v>189</v>
      </c>
      <c r="B240" s="185">
        <v>5</v>
      </c>
      <c r="C240" s="185">
        <v>3</v>
      </c>
      <c r="D240" s="186">
        <v>0</v>
      </c>
      <c r="E240" s="187">
        <v>0</v>
      </c>
      <c r="F240" s="160">
        <v>200780.6</v>
      </c>
      <c r="G240" s="160">
        <v>152937.23000000001</v>
      </c>
      <c r="H240" s="154">
        <f t="shared" si="3"/>
        <v>76.171318344501415</v>
      </c>
    </row>
    <row r="241" spans="1:8" ht="22.5">
      <c r="A241" s="147" t="s">
        <v>84</v>
      </c>
      <c r="B241" s="185">
        <v>5</v>
      </c>
      <c r="C241" s="185">
        <v>3</v>
      </c>
      <c r="D241" s="186" t="s">
        <v>83</v>
      </c>
      <c r="E241" s="187">
        <v>0</v>
      </c>
      <c r="F241" s="160">
        <v>196102.6</v>
      </c>
      <c r="G241" s="160">
        <v>152850.23000000001</v>
      </c>
      <c r="H241" s="154">
        <f t="shared" si="3"/>
        <v>77.944009921337098</v>
      </c>
    </row>
    <row r="242" spans="1:8" ht="22.5">
      <c r="A242" s="147" t="s">
        <v>188</v>
      </c>
      <c r="B242" s="185">
        <v>5</v>
      </c>
      <c r="C242" s="185">
        <v>3</v>
      </c>
      <c r="D242" s="186" t="s">
        <v>187</v>
      </c>
      <c r="E242" s="187">
        <v>0</v>
      </c>
      <c r="F242" s="160">
        <v>141735.20000000001</v>
      </c>
      <c r="G242" s="160">
        <v>127897.15</v>
      </c>
      <c r="H242" s="154">
        <f t="shared" si="3"/>
        <v>90.23668785171219</v>
      </c>
    </row>
    <row r="243" spans="1:8">
      <c r="A243" s="147" t="s">
        <v>186</v>
      </c>
      <c r="B243" s="185">
        <v>5</v>
      </c>
      <c r="C243" s="185">
        <v>3</v>
      </c>
      <c r="D243" s="186" t="s">
        <v>185</v>
      </c>
      <c r="E243" s="187">
        <v>0</v>
      </c>
      <c r="F243" s="160">
        <v>84118.3</v>
      </c>
      <c r="G243" s="160">
        <v>82643.53</v>
      </c>
      <c r="H243" s="154">
        <f t="shared" si="3"/>
        <v>98.24679053190566</v>
      </c>
    </row>
    <row r="244" spans="1:8" ht="33.75">
      <c r="A244" s="147" t="s">
        <v>621</v>
      </c>
      <c r="B244" s="185">
        <v>5</v>
      </c>
      <c r="C244" s="185">
        <v>3</v>
      </c>
      <c r="D244" s="186" t="s">
        <v>185</v>
      </c>
      <c r="E244" s="187" t="s">
        <v>622</v>
      </c>
      <c r="F244" s="160">
        <v>84118.3</v>
      </c>
      <c r="G244" s="160">
        <v>82643.53</v>
      </c>
      <c r="H244" s="154">
        <f t="shared" si="3"/>
        <v>98.24679053190566</v>
      </c>
    </row>
    <row r="245" spans="1:8">
      <c r="A245" s="147" t="s">
        <v>184</v>
      </c>
      <c r="B245" s="185">
        <v>5</v>
      </c>
      <c r="C245" s="185">
        <v>3</v>
      </c>
      <c r="D245" s="186" t="s">
        <v>183</v>
      </c>
      <c r="E245" s="187">
        <v>0</v>
      </c>
      <c r="F245" s="160">
        <v>15499.7</v>
      </c>
      <c r="G245" s="160">
        <v>15117.84</v>
      </c>
      <c r="H245" s="154">
        <f t="shared" si="3"/>
        <v>97.536339413020883</v>
      </c>
    </row>
    <row r="246" spans="1:8">
      <c r="A246" s="147" t="s">
        <v>642</v>
      </c>
      <c r="B246" s="185">
        <v>5</v>
      </c>
      <c r="C246" s="185">
        <v>3</v>
      </c>
      <c r="D246" s="186" t="s">
        <v>183</v>
      </c>
      <c r="E246" s="187" t="s">
        <v>643</v>
      </c>
      <c r="F246" s="160">
        <v>400</v>
      </c>
      <c r="G246" s="160">
        <v>18.149999999999999</v>
      </c>
      <c r="H246" s="154">
        <f t="shared" si="3"/>
        <v>4.5374999999999996</v>
      </c>
    </row>
    <row r="247" spans="1:8" ht="33.75">
      <c r="A247" s="147" t="s">
        <v>621</v>
      </c>
      <c r="B247" s="185">
        <v>5</v>
      </c>
      <c r="C247" s="185">
        <v>3</v>
      </c>
      <c r="D247" s="186" t="s">
        <v>183</v>
      </c>
      <c r="E247" s="187" t="s">
        <v>622</v>
      </c>
      <c r="F247" s="160">
        <v>15099.7</v>
      </c>
      <c r="G247" s="160">
        <v>15099.69</v>
      </c>
      <c r="H247" s="154">
        <f t="shared" si="3"/>
        <v>99.999933773518677</v>
      </c>
    </row>
    <row r="248" spans="1:8">
      <c r="A248" s="147" t="s">
        <v>182</v>
      </c>
      <c r="B248" s="185">
        <v>5</v>
      </c>
      <c r="C248" s="185">
        <v>3</v>
      </c>
      <c r="D248" s="186" t="s">
        <v>181</v>
      </c>
      <c r="E248" s="187">
        <v>0</v>
      </c>
      <c r="F248" s="160">
        <v>588.20000000000005</v>
      </c>
      <c r="G248" s="160"/>
      <c r="H248" s="154"/>
    </row>
    <row r="249" spans="1:8" ht="33.75">
      <c r="A249" s="147" t="s">
        <v>621</v>
      </c>
      <c r="B249" s="185">
        <v>5</v>
      </c>
      <c r="C249" s="185">
        <v>3</v>
      </c>
      <c r="D249" s="186" t="s">
        <v>181</v>
      </c>
      <c r="E249" s="187" t="s">
        <v>622</v>
      </c>
      <c r="F249" s="160">
        <v>588.20000000000005</v>
      </c>
      <c r="G249" s="160"/>
      <c r="H249" s="154"/>
    </row>
    <row r="250" spans="1:8">
      <c r="A250" s="147" t="s">
        <v>180</v>
      </c>
      <c r="B250" s="185">
        <v>5</v>
      </c>
      <c r="C250" s="185">
        <v>3</v>
      </c>
      <c r="D250" s="186" t="s">
        <v>179</v>
      </c>
      <c r="E250" s="187">
        <v>0</v>
      </c>
      <c r="F250" s="160">
        <v>1207</v>
      </c>
      <c r="G250" s="160">
        <v>951.11</v>
      </c>
      <c r="H250" s="154">
        <f t="shared" si="3"/>
        <v>78.799502899751445</v>
      </c>
    </row>
    <row r="251" spans="1:8" ht="33.75">
      <c r="A251" s="147" t="s">
        <v>621</v>
      </c>
      <c r="B251" s="185">
        <v>5</v>
      </c>
      <c r="C251" s="185">
        <v>3</v>
      </c>
      <c r="D251" s="186" t="s">
        <v>179</v>
      </c>
      <c r="E251" s="187" t="s">
        <v>622</v>
      </c>
      <c r="F251" s="160">
        <v>1207</v>
      </c>
      <c r="G251" s="160">
        <v>951.11</v>
      </c>
      <c r="H251" s="154">
        <f t="shared" si="3"/>
        <v>78.799502899751445</v>
      </c>
    </row>
    <row r="252" spans="1:8">
      <c r="A252" s="147" t="s">
        <v>178</v>
      </c>
      <c r="B252" s="185">
        <v>5</v>
      </c>
      <c r="C252" s="185">
        <v>3</v>
      </c>
      <c r="D252" s="186" t="s">
        <v>177</v>
      </c>
      <c r="E252" s="187">
        <v>0</v>
      </c>
      <c r="F252" s="160">
        <v>6341.2</v>
      </c>
      <c r="G252" s="160">
        <v>2349.4</v>
      </c>
      <c r="H252" s="154">
        <f t="shared" si="3"/>
        <v>37.049769759666944</v>
      </c>
    </row>
    <row r="253" spans="1:8" ht="22.5">
      <c r="A253" s="147" t="s">
        <v>12</v>
      </c>
      <c r="B253" s="185">
        <v>5</v>
      </c>
      <c r="C253" s="185">
        <v>3</v>
      </c>
      <c r="D253" s="186" t="s">
        <v>177</v>
      </c>
      <c r="E253" s="187" t="s">
        <v>10</v>
      </c>
      <c r="F253" s="160">
        <v>3000</v>
      </c>
      <c r="G253" s="160">
        <v>76</v>
      </c>
      <c r="H253" s="154">
        <f t="shared" si="3"/>
        <v>2.5333333333333332</v>
      </c>
    </row>
    <row r="254" spans="1:8" ht="33.75">
      <c r="A254" s="147" t="s">
        <v>621</v>
      </c>
      <c r="B254" s="185">
        <v>5</v>
      </c>
      <c r="C254" s="185">
        <v>3</v>
      </c>
      <c r="D254" s="186" t="s">
        <v>177</v>
      </c>
      <c r="E254" s="187" t="s">
        <v>622</v>
      </c>
      <c r="F254" s="160">
        <v>3341.2</v>
      </c>
      <c r="G254" s="160">
        <v>2273.4</v>
      </c>
      <c r="H254" s="154">
        <f t="shared" si="3"/>
        <v>68.041422243505338</v>
      </c>
    </row>
    <row r="255" spans="1:8">
      <c r="A255" s="147" t="s">
        <v>176</v>
      </c>
      <c r="B255" s="185">
        <v>5</v>
      </c>
      <c r="C255" s="185">
        <v>3</v>
      </c>
      <c r="D255" s="186" t="s">
        <v>175</v>
      </c>
      <c r="E255" s="187">
        <v>0</v>
      </c>
      <c r="F255" s="160">
        <v>273.39999999999998</v>
      </c>
      <c r="G255" s="160">
        <v>273.39</v>
      </c>
      <c r="H255" s="154">
        <f t="shared" si="3"/>
        <v>99.996342355523055</v>
      </c>
    </row>
    <row r="256" spans="1:8" ht="22.5">
      <c r="A256" s="147" t="s">
        <v>12</v>
      </c>
      <c r="B256" s="185">
        <v>5</v>
      </c>
      <c r="C256" s="185">
        <v>3</v>
      </c>
      <c r="D256" s="186" t="s">
        <v>175</v>
      </c>
      <c r="E256" s="187" t="s">
        <v>10</v>
      </c>
      <c r="F256" s="160">
        <v>273.39999999999998</v>
      </c>
      <c r="G256" s="160">
        <v>273.39</v>
      </c>
      <c r="H256" s="154">
        <f t="shared" si="3"/>
        <v>99.996342355523055</v>
      </c>
    </row>
    <row r="257" spans="1:8">
      <c r="A257" s="147" t="s">
        <v>174</v>
      </c>
      <c r="B257" s="185">
        <v>5</v>
      </c>
      <c r="C257" s="185">
        <v>3</v>
      </c>
      <c r="D257" s="186" t="s">
        <v>173</v>
      </c>
      <c r="E257" s="187">
        <v>0</v>
      </c>
      <c r="F257" s="160">
        <v>1883.6</v>
      </c>
      <c r="G257" s="160">
        <v>1883.61</v>
      </c>
      <c r="H257" s="154">
        <f t="shared" si="3"/>
        <v>100.00053089827989</v>
      </c>
    </row>
    <row r="258" spans="1:8" ht="33.75">
      <c r="A258" s="147" t="s">
        <v>621</v>
      </c>
      <c r="B258" s="185">
        <v>5</v>
      </c>
      <c r="C258" s="185">
        <v>3</v>
      </c>
      <c r="D258" s="186" t="s">
        <v>173</v>
      </c>
      <c r="E258" s="187" t="s">
        <v>622</v>
      </c>
      <c r="F258" s="160">
        <v>1883.6</v>
      </c>
      <c r="G258" s="160">
        <v>1883.61</v>
      </c>
      <c r="H258" s="154">
        <f t="shared" si="3"/>
        <v>100.00053089827989</v>
      </c>
    </row>
    <row r="259" spans="1:8">
      <c r="A259" s="147" t="s">
        <v>644</v>
      </c>
      <c r="B259" s="185">
        <v>5</v>
      </c>
      <c r="C259" s="185">
        <v>3</v>
      </c>
      <c r="D259" s="186" t="s">
        <v>645</v>
      </c>
      <c r="E259" s="187">
        <v>0</v>
      </c>
      <c r="F259" s="160">
        <v>2800</v>
      </c>
      <c r="G259" s="160"/>
      <c r="H259" s="154"/>
    </row>
    <row r="260" spans="1:8" ht="33.75">
      <c r="A260" s="149" t="s">
        <v>621</v>
      </c>
      <c r="B260" s="185">
        <v>5</v>
      </c>
      <c r="C260" s="185">
        <v>3</v>
      </c>
      <c r="D260" s="186" t="s">
        <v>645</v>
      </c>
      <c r="E260" s="187" t="s">
        <v>622</v>
      </c>
      <c r="F260" s="160">
        <v>2800</v>
      </c>
      <c r="G260" s="160"/>
      <c r="H260" s="154"/>
    </row>
    <row r="261" spans="1:8">
      <c r="A261" s="147" t="s">
        <v>172</v>
      </c>
      <c r="B261" s="185">
        <v>5</v>
      </c>
      <c r="C261" s="185">
        <v>3</v>
      </c>
      <c r="D261" s="186" t="s">
        <v>171</v>
      </c>
      <c r="E261" s="187">
        <v>0</v>
      </c>
      <c r="F261" s="160">
        <v>2613.5</v>
      </c>
      <c r="G261" s="160"/>
      <c r="H261" s="154"/>
    </row>
    <row r="262" spans="1:8" ht="33.75">
      <c r="A262" s="149" t="s">
        <v>621</v>
      </c>
      <c r="B262" s="185">
        <v>5</v>
      </c>
      <c r="C262" s="185">
        <v>3</v>
      </c>
      <c r="D262" s="186" t="s">
        <v>171</v>
      </c>
      <c r="E262" s="187" t="s">
        <v>622</v>
      </c>
      <c r="F262" s="160">
        <v>2613.5</v>
      </c>
      <c r="G262" s="160"/>
      <c r="H262" s="154"/>
    </row>
    <row r="263" spans="1:8">
      <c r="A263" s="147" t="s">
        <v>170</v>
      </c>
      <c r="B263" s="185">
        <v>5</v>
      </c>
      <c r="C263" s="185">
        <v>3</v>
      </c>
      <c r="D263" s="186" t="s">
        <v>169</v>
      </c>
      <c r="E263" s="187">
        <v>0</v>
      </c>
      <c r="F263" s="160">
        <v>9798.4</v>
      </c>
      <c r="G263" s="160">
        <v>9798.4</v>
      </c>
      <c r="H263" s="154">
        <f t="shared" si="3"/>
        <v>100</v>
      </c>
    </row>
    <row r="264" spans="1:8" ht="33.75">
      <c r="A264" s="147" t="s">
        <v>621</v>
      </c>
      <c r="B264" s="185">
        <v>5</v>
      </c>
      <c r="C264" s="185">
        <v>3</v>
      </c>
      <c r="D264" s="186" t="s">
        <v>169</v>
      </c>
      <c r="E264" s="187" t="s">
        <v>622</v>
      </c>
      <c r="F264" s="160">
        <v>9798.4</v>
      </c>
      <c r="G264" s="160">
        <v>9798.4</v>
      </c>
      <c r="H264" s="154">
        <f t="shared" si="3"/>
        <v>100</v>
      </c>
    </row>
    <row r="265" spans="1:8">
      <c r="A265" s="147" t="s">
        <v>646</v>
      </c>
      <c r="B265" s="185">
        <v>5</v>
      </c>
      <c r="C265" s="185">
        <v>3</v>
      </c>
      <c r="D265" s="186" t="s">
        <v>168</v>
      </c>
      <c r="E265" s="187">
        <v>0</v>
      </c>
      <c r="F265" s="160">
        <v>5211.8999999999996</v>
      </c>
      <c r="G265" s="160">
        <v>5190.7400000000007</v>
      </c>
      <c r="H265" s="154">
        <f t="shared" si="3"/>
        <v>99.594006024674314</v>
      </c>
    </row>
    <row r="266" spans="1:8" ht="33.75">
      <c r="A266" s="147" t="s">
        <v>621</v>
      </c>
      <c r="B266" s="185">
        <v>5</v>
      </c>
      <c r="C266" s="185">
        <v>3</v>
      </c>
      <c r="D266" s="186" t="s">
        <v>168</v>
      </c>
      <c r="E266" s="187" t="s">
        <v>622</v>
      </c>
      <c r="F266" s="160">
        <v>5211.8999999999996</v>
      </c>
      <c r="G266" s="160">
        <v>5190.7400000000007</v>
      </c>
      <c r="H266" s="154">
        <f t="shared" ref="H266:H329" si="4">G266/F266*100</f>
        <v>99.594006024674314</v>
      </c>
    </row>
    <row r="267" spans="1:8">
      <c r="A267" s="147" t="s">
        <v>167</v>
      </c>
      <c r="B267" s="185">
        <v>5</v>
      </c>
      <c r="C267" s="185">
        <v>3</v>
      </c>
      <c r="D267" s="186" t="s">
        <v>166</v>
      </c>
      <c r="E267" s="187">
        <v>0</v>
      </c>
      <c r="F267" s="160">
        <v>11400</v>
      </c>
      <c r="G267" s="160">
        <v>9689.1200000000008</v>
      </c>
      <c r="H267" s="154">
        <f t="shared" si="4"/>
        <v>84.992280701754396</v>
      </c>
    </row>
    <row r="268" spans="1:8" ht="33.75">
      <c r="A268" s="147" t="s">
        <v>621</v>
      </c>
      <c r="B268" s="185">
        <v>5</v>
      </c>
      <c r="C268" s="185">
        <v>3</v>
      </c>
      <c r="D268" s="186" t="s">
        <v>166</v>
      </c>
      <c r="E268" s="187" t="s">
        <v>622</v>
      </c>
      <c r="F268" s="160">
        <v>11400</v>
      </c>
      <c r="G268" s="160">
        <v>9689.1200000000008</v>
      </c>
      <c r="H268" s="154">
        <f t="shared" si="4"/>
        <v>84.992280701754396</v>
      </c>
    </row>
    <row r="269" spans="1:8">
      <c r="A269" s="147" t="s">
        <v>165</v>
      </c>
      <c r="B269" s="185">
        <v>5</v>
      </c>
      <c r="C269" s="185">
        <v>3</v>
      </c>
      <c r="D269" s="186" t="s">
        <v>164</v>
      </c>
      <c r="E269" s="187">
        <v>0</v>
      </c>
      <c r="F269" s="160">
        <v>98.5</v>
      </c>
      <c r="G269" s="160">
        <v>98.5</v>
      </c>
      <c r="H269" s="154">
        <f t="shared" si="4"/>
        <v>100</v>
      </c>
    </row>
    <row r="270" spans="1:8" ht="45">
      <c r="A270" s="149" t="s">
        <v>163</v>
      </c>
      <c r="B270" s="185">
        <v>5</v>
      </c>
      <c r="C270" s="185">
        <v>3</v>
      </c>
      <c r="D270" s="186" t="s">
        <v>162</v>
      </c>
      <c r="E270" s="187">
        <v>0</v>
      </c>
      <c r="F270" s="160">
        <v>98.5</v>
      </c>
      <c r="G270" s="160">
        <v>98.5</v>
      </c>
      <c r="H270" s="154">
        <f t="shared" si="4"/>
        <v>100</v>
      </c>
    </row>
    <row r="271" spans="1:8" ht="22.5">
      <c r="A271" s="147" t="s">
        <v>12</v>
      </c>
      <c r="B271" s="185">
        <v>5</v>
      </c>
      <c r="C271" s="185">
        <v>3</v>
      </c>
      <c r="D271" s="186" t="s">
        <v>162</v>
      </c>
      <c r="E271" s="187" t="s">
        <v>10</v>
      </c>
      <c r="F271" s="160">
        <v>98.5</v>
      </c>
      <c r="G271" s="160">
        <v>98.5</v>
      </c>
      <c r="H271" s="154">
        <f t="shared" si="4"/>
        <v>100</v>
      </c>
    </row>
    <row r="272" spans="1:8">
      <c r="A272" s="147" t="s">
        <v>647</v>
      </c>
      <c r="B272" s="185">
        <v>5</v>
      </c>
      <c r="C272" s="185">
        <v>3</v>
      </c>
      <c r="D272" s="186" t="s">
        <v>648</v>
      </c>
      <c r="E272" s="187">
        <v>0</v>
      </c>
      <c r="F272" s="160">
        <v>54268.9</v>
      </c>
      <c r="G272" s="160">
        <v>24854.58</v>
      </c>
      <c r="H272" s="154">
        <f t="shared" si="4"/>
        <v>45.798938250084305</v>
      </c>
    </row>
    <row r="273" spans="1:8">
      <c r="A273" s="147" t="s">
        <v>649</v>
      </c>
      <c r="B273" s="185">
        <v>5</v>
      </c>
      <c r="C273" s="185">
        <v>3</v>
      </c>
      <c r="D273" s="186" t="s">
        <v>650</v>
      </c>
      <c r="E273" s="187">
        <v>0</v>
      </c>
      <c r="F273" s="160">
        <v>23.6</v>
      </c>
      <c r="G273" s="160">
        <v>23.6</v>
      </c>
      <c r="H273" s="154">
        <f t="shared" si="4"/>
        <v>100</v>
      </c>
    </row>
    <row r="274" spans="1:8" ht="22.5">
      <c r="A274" s="147" t="s">
        <v>12</v>
      </c>
      <c r="B274" s="185">
        <v>5</v>
      </c>
      <c r="C274" s="185">
        <v>3</v>
      </c>
      <c r="D274" s="186" t="s">
        <v>650</v>
      </c>
      <c r="E274" s="187" t="s">
        <v>10</v>
      </c>
      <c r="F274" s="160">
        <v>23.6</v>
      </c>
      <c r="G274" s="160">
        <v>23.6</v>
      </c>
      <c r="H274" s="154">
        <f t="shared" si="4"/>
        <v>100</v>
      </c>
    </row>
    <row r="275" spans="1:8" ht="33.75">
      <c r="A275" s="147" t="s">
        <v>704</v>
      </c>
      <c r="B275" s="185">
        <v>5</v>
      </c>
      <c r="C275" s="185">
        <v>3</v>
      </c>
      <c r="D275" s="186" t="s">
        <v>705</v>
      </c>
      <c r="E275" s="187">
        <v>0</v>
      </c>
      <c r="F275" s="160">
        <v>25521</v>
      </c>
      <c r="G275" s="160">
        <v>7505.12</v>
      </c>
      <c r="H275" s="154">
        <f t="shared" si="4"/>
        <v>29.40762509306062</v>
      </c>
    </row>
    <row r="276" spans="1:8" ht="56.25">
      <c r="A276" s="149" t="s">
        <v>628</v>
      </c>
      <c r="B276" s="185">
        <v>5</v>
      </c>
      <c r="C276" s="185">
        <v>3</v>
      </c>
      <c r="D276" s="186" t="s">
        <v>705</v>
      </c>
      <c r="E276" s="187" t="s">
        <v>629</v>
      </c>
      <c r="F276" s="160">
        <v>25521</v>
      </c>
      <c r="G276" s="160">
        <v>7505.12</v>
      </c>
      <c r="H276" s="154">
        <f t="shared" si="4"/>
        <v>29.40762509306062</v>
      </c>
    </row>
    <row r="277" spans="1:8" ht="22.5">
      <c r="A277" s="147" t="s">
        <v>706</v>
      </c>
      <c r="B277" s="185">
        <v>5</v>
      </c>
      <c r="C277" s="185">
        <v>3</v>
      </c>
      <c r="D277" s="186" t="s">
        <v>707</v>
      </c>
      <c r="E277" s="187">
        <v>0</v>
      </c>
      <c r="F277" s="160">
        <v>1414</v>
      </c>
      <c r="G277" s="160">
        <v>134</v>
      </c>
      <c r="H277" s="154">
        <f t="shared" si="4"/>
        <v>9.4766619519094757</v>
      </c>
    </row>
    <row r="278" spans="1:8" ht="22.5">
      <c r="A278" s="147" t="s">
        <v>12</v>
      </c>
      <c r="B278" s="185">
        <v>5</v>
      </c>
      <c r="C278" s="185">
        <v>3</v>
      </c>
      <c r="D278" s="186" t="s">
        <v>707</v>
      </c>
      <c r="E278" s="187" t="s">
        <v>10</v>
      </c>
      <c r="F278" s="160">
        <v>127.2</v>
      </c>
      <c r="G278" s="160">
        <v>127.2</v>
      </c>
      <c r="H278" s="154">
        <f t="shared" si="4"/>
        <v>100</v>
      </c>
    </row>
    <row r="279" spans="1:8" ht="56.25">
      <c r="A279" s="149" t="s">
        <v>628</v>
      </c>
      <c r="B279" s="185">
        <v>5</v>
      </c>
      <c r="C279" s="185">
        <v>3</v>
      </c>
      <c r="D279" s="186" t="s">
        <v>707</v>
      </c>
      <c r="E279" s="187" t="s">
        <v>629</v>
      </c>
      <c r="F279" s="160">
        <v>1286.8</v>
      </c>
      <c r="G279" s="160">
        <v>6.8</v>
      </c>
      <c r="H279" s="154">
        <f t="shared" si="4"/>
        <v>0.52844264843021449</v>
      </c>
    </row>
    <row r="280" spans="1:8" ht="22.5">
      <c r="A280" s="147" t="s">
        <v>708</v>
      </c>
      <c r="B280" s="185">
        <v>5</v>
      </c>
      <c r="C280" s="185">
        <v>3</v>
      </c>
      <c r="D280" s="186" t="s">
        <v>709</v>
      </c>
      <c r="E280" s="187">
        <v>0</v>
      </c>
      <c r="F280" s="160">
        <v>1349</v>
      </c>
      <c r="G280" s="160"/>
      <c r="H280" s="154"/>
    </row>
    <row r="281" spans="1:8" ht="56.25">
      <c r="A281" s="149" t="s">
        <v>628</v>
      </c>
      <c r="B281" s="185">
        <v>5</v>
      </c>
      <c r="C281" s="185">
        <v>3</v>
      </c>
      <c r="D281" s="186" t="s">
        <v>709</v>
      </c>
      <c r="E281" s="187" t="s">
        <v>629</v>
      </c>
      <c r="F281" s="167">
        <v>1349</v>
      </c>
      <c r="G281" s="160"/>
      <c r="H281" s="154"/>
    </row>
    <row r="282" spans="1:8">
      <c r="A282" s="147" t="s">
        <v>651</v>
      </c>
      <c r="B282" s="185">
        <v>5</v>
      </c>
      <c r="C282" s="185">
        <v>3</v>
      </c>
      <c r="D282" s="186" t="s">
        <v>652</v>
      </c>
      <c r="E282" s="187">
        <v>0</v>
      </c>
      <c r="F282" s="167">
        <v>118</v>
      </c>
      <c r="G282" s="160">
        <v>118</v>
      </c>
      <c r="H282" s="154">
        <f t="shared" si="4"/>
        <v>100</v>
      </c>
    </row>
    <row r="283" spans="1:8" ht="22.5">
      <c r="A283" s="147" t="s">
        <v>12</v>
      </c>
      <c r="B283" s="185">
        <v>5</v>
      </c>
      <c r="C283" s="185">
        <v>3</v>
      </c>
      <c r="D283" s="186" t="s">
        <v>652</v>
      </c>
      <c r="E283" s="187" t="s">
        <v>10</v>
      </c>
      <c r="F283" s="167">
        <v>118</v>
      </c>
      <c r="G283" s="160">
        <v>118</v>
      </c>
      <c r="H283" s="154">
        <f t="shared" si="4"/>
        <v>100</v>
      </c>
    </row>
    <row r="284" spans="1:8" ht="33.75">
      <c r="A284" s="147" t="s">
        <v>704</v>
      </c>
      <c r="B284" s="185">
        <v>5</v>
      </c>
      <c r="C284" s="185">
        <v>3</v>
      </c>
      <c r="D284" s="186" t="s">
        <v>710</v>
      </c>
      <c r="E284" s="187">
        <v>0</v>
      </c>
      <c r="F284" s="167">
        <v>20369</v>
      </c>
      <c r="G284" s="160">
        <v>15500.68</v>
      </c>
      <c r="H284" s="154">
        <f t="shared" si="4"/>
        <v>76.099366684667885</v>
      </c>
    </row>
    <row r="285" spans="1:8" ht="22.5">
      <c r="A285" s="147" t="s">
        <v>12</v>
      </c>
      <c r="B285" s="185">
        <v>5</v>
      </c>
      <c r="C285" s="185">
        <v>3</v>
      </c>
      <c r="D285" s="186" t="s">
        <v>710</v>
      </c>
      <c r="E285" s="187" t="s">
        <v>10</v>
      </c>
      <c r="F285" s="167">
        <v>19555.400000000001</v>
      </c>
      <c r="G285" s="160">
        <v>15500.68</v>
      </c>
      <c r="H285" s="154">
        <f t="shared" si="4"/>
        <v>79.265471429886375</v>
      </c>
    </row>
    <row r="286" spans="1:8" ht="56.25">
      <c r="A286" s="149" t="s">
        <v>628</v>
      </c>
      <c r="B286" s="185">
        <v>5</v>
      </c>
      <c r="C286" s="185">
        <v>3</v>
      </c>
      <c r="D286" s="186" t="s">
        <v>710</v>
      </c>
      <c r="E286" s="187" t="s">
        <v>629</v>
      </c>
      <c r="F286" s="167">
        <v>813.6</v>
      </c>
      <c r="G286" s="160"/>
      <c r="H286" s="154"/>
    </row>
    <row r="287" spans="1:8" ht="22.5">
      <c r="A287" s="147" t="s">
        <v>711</v>
      </c>
      <c r="B287" s="185">
        <v>5</v>
      </c>
      <c r="C287" s="185">
        <v>3</v>
      </c>
      <c r="D287" s="186" t="s">
        <v>712</v>
      </c>
      <c r="E287" s="187">
        <v>0</v>
      </c>
      <c r="F287" s="167">
        <v>3115.3</v>
      </c>
      <c r="G287" s="160">
        <v>1487.44</v>
      </c>
      <c r="H287" s="154">
        <f t="shared" si="4"/>
        <v>47.746284466985522</v>
      </c>
    </row>
    <row r="288" spans="1:8" ht="56.25">
      <c r="A288" s="149" t="s">
        <v>628</v>
      </c>
      <c r="B288" s="185">
        <v>5</v>
      </c>
      <c r="C288" s="185">
        <v>3</v>
      </c>
      <c r="D288" s="186" t="s">
        <v>712</v>
      </c>
      <c r="E288" s="187" t="s">
        <v>629</v>
      </c>
      <c r="F288" s="167">
        <v>3115.3</v>
      </c>
      <c r="G288" s="160">
        <v>1487.44</v>
      </c>
      <c r="H288" s="154">
        <f t="shared" si="4"/>
        <v>47.746284466985522</v>
      </c>
    </row>
    <row r="289" spans="1:8" ht="22.5">
      <c r="A289" s="147" t="s">
        <v>706</v>
      </c>
      <c r="B289" s="185">
        <v>5</v>
      </c>
      <c r="C289" s="185">
        <v>3</v>
      </c>
      <c r="D289" s="186" t="s">
        <v>713</v>
      </c>
      <c r="E289" s="187">
        <v>0</v>
      </c>
      <c r="F289" s="167">
        <v>1128</v>
      </c>
      <c r="G289" s="160">
        <v>85.74</v>
      </c>
      <c r="H289" s="154">
        <f t="shared" si="4"/>
        <v>7.6010638297872326</v>
      </c>
    </row>
    <row r="290" spans="1:8" ht="22.5">
      <c r="A290" s="147" t="s">
        <v>12</v>
      </c>
      <c r="B290" s="185">
        <v>5</v>
      </c>
      <c r="C290" s="185">
        <v>3</v>
      </c>
      <c r="D290" s="186" t="s">
        <v>713</v>
      </c>
      <c r="E290" s="187" t="s">
        <v>10</v>
      </c>
      <c r="F290" s="167">
        <v>1087.4000000000001</v>
      </c>
      <c r="G290" s="160">
        <v>85.74</v>
      </c>
      <c r="H290" s="154">
        <f t="shared" si="4"/>
        <v>7.8848629759058291</v>
      </c>
    </row>
    <row r="291" spans="1:8" ht="56.25">
      <c r="A291" s="149" t="s">
        <v>628</v>
      </c>
      <c r="B291" s="185">
        <v>5</v>
      </c>
      <c r="C291" s="185">
        <v>3</v>
      </c>
      <c r="D291" s="186" t="s">
        <v>713</v>
      </c>
      <c r="E291" s="187" t="s">
        <v>629</v>
      </c>
      <c r="F291" s="167">
        <v>40.6</v>
      </c>
      <c r="G291" s="160"/>
      <c r="H291" s="154"/>
    </row>
    <row r="292" spans="1:8" ht="22.5">
      <c r="A292" s="149" t="s">
        <v>708</v>
      </c>
      <c r="B292" s="185">
        <v>5</v>
      </c>
      <c r="C292" s="185">
        <v>3</v>
      </c>
      <c r="D292" s="186" t="s">
        <v>714</v>
      </c>
      <c r="E292" s="187">
        <v>0</v>
      </c>
      <c r="F292" s="167">
        <v>1067</v>
      </c>
      <c r="G292" s="160"/>
      <c r="H292" s="154"/>
    </row>
    <row r="293" spans="1:8" ht="22.5">
      <c r="A293" s="147" t="s">
        <v>12</v>
      </c>
      <c r="B293" s="185">
        <v>5</v>
      </c>
      <c r="C293" s="185">
        <v>3</v>
      </c>
      <c r="D293" s="186" t="s">
        <v>714</v>
      </c>
      <c r="E293" s="187" t="s">
        <v>10</v>
      </c>
      <c r="F293" s="167">
        <v>1024.4000000000001</v>
      </c>
      <c r="G293" s="160"/>
      <c r="H293" s="154"/>
    </row>
    <row r="294" spans="1:8" ht="56.25">
      <c r="A294" s="149" t="s">
        <v>628</v>
      </c>
      <c r="B294" s="185">
        <v>5</v>
      </c>
      <c r="C294" s="185">
        <v>3</v>
      </c>
      <c r="D294" s="186" t="s">
        <v>714</v>
      </c>
      <c r="E294" s="187" t="s">
        <v>629</v>
      </c>
      <c r="F294" s="167">
        <v>42.6</v>
      </c>
      <c r="G294" s="160"/>
      <c r="H294" s="154"/>
    </row>
    <row r="295" spans="1:8" ht="22.5">
      <c r="A295" s="147" t="s">
        <v>711</v>
      </c>
      <c r="B295" s="185">
        <v>5</v>
      </c>
      <c r="C295" s="185">
        <v>3</v>
      </c>
      <c r="D295" s="186" t="s">
        <v>715</v>
      </c>
      <c r="E295" s="187">
        <v>0</v>
      </c>
      <c r="F295" s="167">
        <v>164</v>
      </c>
      <c r="G295" s="160"/>
      <c r="H295" s="154"/>
    </row>
    <row r="296" spans="1:8" ht="56.25">
      <c r="A296" s="149" t="s">
        <v>628</v>
      </c>
      <c r="B296" s="185">
        <v>5</v>
      </c>
      <c r="C296" s="185">
        <v>3</v>
      </c>
      <c r="D296" s="186" t="s">
        <v>715</v>
      </c>
      <c r="E296" s="187" t="s">
        <v>629</v>
      </c>
      <c r="F296" s="167">
        <v>164</v>
      </c>
      <c r="G296" s="160"/>
      <c r="H296" s="154"/>
    </row>
    <row r="297" spans="1:8" ht="22.5">
      <c r="A297" s="147" t="s">
        <v>161</v>
      </c>
      <c r="B297" s="185">
        <v>5</v>
      </c>
      <c r="C297" s="185">
        <v>3</v>
      </c>
      <c r="D297" s="186" t="s">
        <v>160</v>
      </c>
      <c r="E297" s="187">
        <v>0</v>
      </c>
      <c r="F297" s="167">
        <v>4678</v>
      </c>
      <c r="G297" s="160">
        <v>87</v>
      </c>
      <c r="H297" s="154">
        <f t="shared" si="4"/>
        <v>1.8597691321077383</v>
      </c>
    </row>
    <row r="298" spans="1:8" ht="45">
      <c r="A298" s="149" t="s">
        <v>159</v>
      </c>
      <c r="B298" s="185">
        <v>5</v>
      </c>
      <c r="C298" s="185">
        <v>3</v>
      </c>
      <c r="D298" s="186" t="s">
        <v>158</v>
      </c>
      <c r="E298" s="187">
        <v>0</v>
      </c>
      <c r="F298" s="167">
        <v>4678</v>
      </c>
      <c r="G298" s="160">
        <v>87</v>
      </c>
      <c r="H298" s="154">
        <f t="shared" si="4"/>
        <v>1.8597691321077383</v>
      </c>
    </row>
    <row r="299" spans="1:8" ht="33.75">
      <c r="A299" s="147" t="s">
        <v>621</v>
      </c>
      <c r="B299" s="185">
        <v>5</v>
      </c>
      <c r="C299" s="185">
        <v>3</v>
      </c>
      <c r="D299" s="186" t="s">
        <v>158</v>
      </c>
      <c r="E299" s="187" t="s">
        <v>622</v>
      </c>
      <c r="F299" s="167">
        <v>4678</v>
      </c>
      <c r="G299" s="160">
        <v>87</v>
      </c>
      <c r="H299" s="154">
        <f t="shared" si="4"/>
        <v>1.8597691321077383</v>
      </c>
    </row>
    <row r="300" spans="1:8">
      <c r="A300" s="147" t="s">
        <v>157</v>
      </c>
      <c r="B300" s="185">
        <v>5</v>
      </c>
      <c r="C300" s="185">
        <v>5</v>
      </c>
      <c r="D300" s="186">
        <v>0</v>
      </c>
      <c r="E300" s="187">
        <v>0</v>
      </c>
      <c r="F300" s="167">
        <v>10156.4</v>
      </c>
      <c r="G300" s="160">
        <v>7125.78</v>
      </c>
      <c r="H300" s="154">
        <f t="shared" si="4"/>
        <v>70.160489937379396</v>
      </c>
    </row>
    <row r="301" spans="1:8">
      <c r="A301" s="147" t="s">
        <v>647</v>
      </c>
      <c r="B301" s="185">
        <v>5</v>
      </c>
      <c r="C301" s="185">
        <v>5</v>
      </c>
      <c r="D301" s="186" t="s">
        <v>648</v>
      </c>
      <c r="E301" s="187">
        <v>0</v>
      </c>
      <c r="F301" s="167">
        <v>3279.3</v>
      </c>
      <c r="G301" s="160"/>
      <c r="H301" s="154"/>
    </row>
    <row r="302" spans="1:8" ht="22.5">
      <c r="A302" s="147" t="s">
        <v>711</v>
      </c>
      <c r="B302" s="185">
        <v>5</v>
      </c>
      <c r="C302" s="185">
        <v>5</v>
      </c>
      <c r="D302" s="186" t="s">
        <v>712</v>
      </c>
      <c r="E302" s="187">
        <v>0</v>
      </c>
      <c r="F302" s="167">
        <v>164</v>
      </c>
      <c r="G302" s="160"/>
      <c r="H302" s="154"/>
    </row>
    <row r="303" spans="1:8" ht="56.25">
      <c r="A303" s="149" t="s">
        <v>628</v>
      </c>
      <c r="B303" s="185">
        <v>5</v>
      </c>
      <c r="C303" s="185">
        <v>5</v>
      </c>
      <c r="D303" s="186" t="s">
        <v>712</v>
      </c>
      <c r="E303" s="187" t="s">
        <v>629</v>
      </c>
      <c r="F303" s="167">
        <v>164</v>
      </c>
      <c r="G303" s="160"/>
      <c r="H303" s="154"/>
    </row>
    <row r="304" spans="1:8" ht="22.5">
      <c r="A304" s="147" t="s">
        <v>711</v>
      </c>
      <c r="B304" s="185">
        <v>5</v>
      </c>
      <c r="C304" s="185">
        <v>5</v>
      </c>
      <c r="D304" s="186" t="s">
        <v>715</v>
      </c>
      <c r="E304" s="187">
        <v>0</v>
      </c>
      <c r="F304" s="167">
        <v>3115.3</v>
      </c>
      <c r="G304" s="160"/>
      <c r="H304" s="154"/>
    </row>
    <row r="305" spans="1:8" ht="56.25">
      <c r="A305" s="149" t="s">
        <v>628</v>
      </c>
      <c r="B305" s="185">
        <v>5</v>
      </c>
      <c r="C305" s="185">
        <v>5</v>
      </c>
      <c r="D305" s="186" t="s">
        <v>715</v>
      </c>
      <c r="E305" s="187" t="s">
        <v>629</v>
      </c>
      <c r="F305" s="167">
        <v>3115.3</v>
      </c>
      <c r="G305" s="160"/>
      <c r="H305" s="154"/>
    </row>
    <row r="306" spans="1:8" ht="22.5">
      <c r="A306" s="147" t="s">
        <v>493</v>
      </c>
      <c r="B306" s="185">
        <v>5</v>
      </c>
      <c r="C306" s="185">
        <v>5</v>
      </c>
      <c r="D306" s="186" t="s">
        <v>28</v>
      </c>
      <c r="E306" s="187">
        <v>0</v>
      </c>
      <c r="F306" s="167">
        <v>10156.4</v>
      </c>
      <c r="G306" s="160">
        <v>7125.78</v>
      </c>
      <c r="H306" s="154">
        <f t="shared" si="4"/>
        <v>70.160489937379396</v>
      </c>
    </row>
    <row r="307" spans="1:8" ht="22.5">
      <c r="A307" s="147" t="s">
        <v>89</v>
      </c>
      <c r="B307" s="185">
        <v>5</v>
      </c>
      <c r="C307" s="185">
        <v>5</v>
      </c>
      <c r="D307" s="186" t="s">
        <v>28</v>
      </c>
      <c r="E307" s="187" t="s">
        <v>88</v>
      </c>
      <c r="F307" s="167">
        <v>1444.9</v>
      </c>
      <c r="G307" s="160">
        <v>710.93</v>
      </c>
      <c r="H307" s="154">
        <f t="shared" si="4"/>
        <v>49.202712990518364</v>
      </c>
    </row>
    <row r="308" spans="1:8" ht="22.5">
      <c r="A308" s="147" t="s">
        <v>608</v>
      </c>
      <c r="B308" s="185">
        <v>5</v>
      </c>
      <c r="C308" s="185">
        <v>5</v>
      </c>
      <c r="D308" s="186" t="s">
        <v>28</v>
      </c>
      <c r="E308" s="187" t="s">
        <v>609</v>
      </c>
      <c r="F308" s="167">
        <v>436.4</v>
      </c>
      <c r="G308" s="160">
        <v>22.08</v>
      </c>
      <c r="H308" s="154">
        <f t="shared" si="4"/>
        <v>5.0595783684692943</v>
      </c>
    </row>
    <row r="309" spans="1:8">
      <c r="A309" s="147" t="s">
        <v>603</v>
      </c>
      <c r="B309" s="185">
        <v>5</v>
      </c>
      <c r="C309" s="185">
        <v>5</v>
      </c>
      <c r="D309" s="186" t="s">
        <v>28</v>
      </c>
      <c r="E309" s="187" t="s">
        <v>604</v>
      </c>
      <c r="F309" s="167">
        <v>5211.1000000000004</v>
      </c>
      <c r="G309" s="160">
        <v>4078.35</v>
      </c>
      <c r="H309" s="154">
        <f t="shared" si="4"/>
        <v>78.262746828884488</v>
      </c>
    </row>
    <row r="310" spans="1:8" ht="22.5">
      <c r="A310" s="147" t="s">
        <v>27</v>
      </c>
      <c r="B310" s="185">
        <v>5</v>
      </c>
      <c r="C310" s="185">
        <v>5</v>
      </c>
      <c r="D310" s="186" t="s">
        <v>28</v>
      </c>
      <c r="E310" s="187" t="s">
        <v>26</v>
      </c>
      <c r="F310" s="167">
        <v>7.9</v>
      </c>
      <c r="G310" s="160">
        <v>7.9</v>
      </c>
      <c r="H310" s="154">
        <f t="shared" si="4"/>
        <v>100</v>
      </c>
    </row>
    <row r="311" spans="1:8" ht="33.75">
      <c r="A311" s="147" t="s">
        <v>605</v>
      </c>
      <c r="B311" s="185">
        <v>5</v>
      </c>
      <c r="C311" s="185">
        <v>5</v>
      </c>
      <c r="D311" s="186" t="s">
        <v>28</v>
      </c>
      <c r="E311" s="187" t="s">
        <v>606</v>
      </c>
      <c r="F311" s="167">
        <v>2982.8</v>
      </c>
      <c r="G311" s="160">
        <v>2233.25</v>
      </c>
      <c r="H311" s="154">
        <f t="shared" si="4"/>
        <v>74.870926646104323</v>
      </c>
    </row>
    <row r="312" spans="1:8">
      <c r="A312" s="147" t="s">
        <v>21</v>
      </c>
      <c r="B312" s="185">
        <v>5</v>
      </c>
      <c r="C312" s="185">
        <v>5</v>
      </c>
      <c r="D312" s="186" t="s">
        <v>28</v>
      </c>
      <c r="E312" s="187" t="s">
        <v>20</v>
      </c>
      <c r="F312" s="167">
        <v>3</v>
      </c>
      <c r="G312" s="160">
        <v>3</v>
      </c>
      <c r="H312" s="154">
        <f t="shared" si="4"/>
        <v>100</v>
      </c>
    </row>
    <row r="313" spans="1:8">
      <c r="A313" s="147" t="s">
        <v>87</v>
      </c>
      <c r="B313" s="185">
        <v>5</v>
      </c>
      <c r="C313" s="185">
        <v>5</v>
      </c>
      <c r="D313" s="186" t="s">
        <v>28</v>
      </c>
      <c r="E313" s="187" t="s">
        <v>86</v>
      </c>
      <c r="F313" s="167">
        <v>70.3</v>
      </c>
      <c r="G313" s="160">
        <v>70.27</v>
      </c>
      <c r="H313" s="154">
        <f t="shared" si="4"/>
        <v>99.957325746799427</v>
      </c>
    </row>
    <row r="314" spans="1:8">
      <c r="A314" s="147" t="s">
        <v>653</v>
      </c>
      <c r="B314" s="185">
        <v>7</v>
      </c>
      <c r="C314" s="185">
        <v>0</v>
      </c>
      <c r="D314" s="186">
        <v>0</v>
      </c>
      <c r="E314" s="187">
        <v>0</v>
      </c>
      <c r="F314" s="167">
        <v>1440089.6</v>
      </c>
      <c r="G314" s="160">
        <v>1139329.8799999999</v>
      </c>
      <c r="H314" s="154">
        <f t="shared" si="4"/>
        <v>79.115207831512691</v>
      </c>
    </row>
    <row r="315" spans="1:8">
      <c r="A315" s="147" t="s">
        <v>156</v>
      </c>
      <c r="B315" s="185">
        <v>7</v>
      </c>
      <c r="C315" s="185">
        <v>1</v>
      </c>
      <c r="D315" s="186">
        <v>0</v>
      </c>
      <c r="E315" s="187">
        <v>0</v>
      </c>
      <c r="F315" s="167">
        <v>432124.5</v>
      </c>
      <c r="G315" s="160">
        <v>389762.16000000003</v>
      </c>
      <c r="H315" s="154">
        <f t="shared" si="4"/>
        <v>90.196728026297976</v>
      </c>
    </row>
    <row r="316" spans="1:8">
      <c r="A316" s="147" t="s">
        <v>153</v>
      </c>
      <c r="B316" s="185">
        <v>7</v>
      </c>
      <c r="C316" s="185">
        <v>1</v>
      </c>
      <c r="D316" s="186" t="s">
        <v>152</v>
      </c>
      <c r="E316" s="187">
        <v>0</v>
      </c>
      <c r="F316" s="167">
        <v>11611.1</v>
      </c>
      <c r="G316" s="160">
        <v>8199.43</v>
      </c>
      <c r="H316" s="154">
        <f t="shared" si="4"/>
        <v>70.617168054706269</v>
      </c>
    </row>
    <row r="317" spans="1:8">
      <c r="A317" s="147" t="s">
        <v>151</v>
      </c>
      <c r="B317" s="185">
        <v>7</v>
      </c>
      <c r="C317" s="185">
        <v>1</v>
      </c>
      <c r="D317" s="186" t="s">
        <v>150</v>
      </c>
      <c r="E317" s="187">
        <v>0</v>
      </c>
      <c r="F317" s="167">
        <v>11611.1</v>
      </c>
      <c r="G317" s="160">
        <v>8199.43</v>
      </c>
      <c r="H317" s="154">
        <f t="shared" si="4"/>
        <v>70.617168054706269</v>
      </c>
    </row>
    <row r="318" spans="1:8">
      <c r="A318" s="147" t="s">
        <v>149</v>
      </c>
      <c r="B318" s="185">
        <v>7</v>
      </c>
      <c r="C318" s="185">
        <v>1</v>
      </c>
      <c r="D318" s="186" t="s">
        <v>148</v>
      </c>
      <c r="E318" s="187">
        <v>0</v>
      </c>
      <c r="F318" s="167">
        <v>2569.1</v>
      </c>
      <c r="G318" s="160">
        <v>1343.22</v>
      </c>
      <c r="H318" s="154">
        <f t="shared" si="4"/>
        <v>52.28367910941575</v>
      </c>
    </row>
    <row r="319" spans="1:8" ht="22.5">
      <c r="A319" s="147" t="s">
        <v>12</v>
      </c>
      <c r="B319" s="185">
        <v>7</v>
      </c>
      <c r="C319" s="185">
        <v>1</v>
      </c>
      <c r="D319" s="186" t="s">
        <v>148</v>
      </c>
      <c r="E319" s="187" t="s">
        <v>10</v>
      </c>
      <c r="F319" s="167">
        <v>1225.9000000000001</v>
      </c>
      <c r="G319" s="160"/>
      <c r="H319" s="154"/>
    </row>
    <row r="320" spans="1:8" ht="22.5">
      <c r="A320" s="147" t="s">
        <v>516</v>
      </c>
      <c r="B320" s="185">
        <v>7</v>
      </c>
      <c r="C320" s="185">
        <v>1</v>
      </c>
      <c r="D320" s="186" t="s">
        <v>148</v>
      </c>
      <c r="E320" s="187" t="s">
        <v>517</v>
      </c>
      <c r="F320" s="167">
        <v>1039.5</v>
      </c>
      <c r="G320" s="160">
        <v>1039.5</v>
      </c>
      <c r="H320" s="154">
        <f t="shared" si="4"/>
        <v>100</v>
      </c>
    </row>
    <row r="321" spans="1:8" ht="33.75">
      <c r="A321" s="147" t="s">
        <v>103</v>
      </c>
      <c r="B321" s="185">
        <v>7</v>
      </c>
      <c r="C321" s="185">
        <v>1</v>
      </c>
      <c r="D321" s="186" t="s">
        <v>148</v>
      </c>
      <c r="E321" s="187" t="s">
        <v>102</v>
      </c>
      <c r="F321" s="167">
        <v>303.7</v>
      </c>
      <c r="G321" s="160">
        <v>303.67</v>
      </c>
      <c r="H321" s="154">
        <f t="shared" si="4"/>
        <v>99.990121830754049</v>
      </c>
    </row>
    <row r="322" spans="1:8">
      <c r="A322" s="147" t="s">
        <v>147</v>
      </c>
      <c r="B322" s="185">
        <v>7</v>
      </c>
      <c r="C322" s="185">
        <v>1</v>
      </c>
      <c r="D322" s="186" t="s">
        <v>146</v>
      </c>
      <c r="E322" s="187">
        <v>0</v>
      </c>
      <c r="F322" s="167">
        <v>9042</v>
      </c>
      <c r="G322" s="160">
        <v>6856.21</v>
      </c>
      <c r="H322" s="154">
        <f t="shared" si="4"/>
        <v>75.826255253262559</v>
      </c>
    </row>
    <row r="323" spans="1:8" ht="22.5">
      <c r="A323" s="147" t="s">
        <v>12</v>
      </c>
      <c r="B323" s="185">
        <v>7</v>
      </c>
      <c r="C323" s="185">
        <v>1</v>
      </c>
      <c r="D323" s="186" t="s">
        <v>146</v>
      </c>
      <c r="E323" s="187" t="s">
        <v>10</v>
      </c>
      <c r="F323" s="167">
        <v>8505.2999999999993</v>
      </c>
      <c r="G323" s="160">
        <v>6319.58</v>
      </c>
      <c r="H323" s="154">
        <f t="shared" si="4"/>
        <v>74.301670722960978</v>
      </c>
    </row>
    <row r="324" spans="1:8" ht="33.75">
      <c r="A324" s="147" t="s">
        <v>103</v>
      </c>
      <c r="B324" s="185">
        <v>7</v>
      </c>
      <c r="C324" s="185">
        <v>1</v>
      </c>
      <c r="D324" s="186" t="s">
        <v>146</v>
      </c>
      <c r="E324" s="187" t="s">
        <v>102</v>
      </c>
      <c r="F324" s="167">
        <v>530.70000000000005</v>
      </c>
      <c r="G324" s="160">
        <v>530.66999999999996</v>
      </c>
      <c r="H324" s="154">
        <f t="shared" si="4"/>
        <v>99.994347088750686</v>
      </c>
    </row>
    <row r="325" spans="1:8" ht="56.25">
      <c r="A325" s="149" t="s">
        <v>23</v>
      </c>
      <c r="B325" s="185">
        <v>7</v>
      </c>
      <c r="C325" s="185">
        <v>1</v>
      </c>
      <c r="D325" s="186" t="s">
        <v>146</v>
      </c>
      <c r="E325" s="187" t="s">
        <v>22</v>
      </c>
      <c r="F325" s="167">
        <v>5.9</v>
      </c>
      <c r="G325" s="160">
        <v>5.91</v>
      </c>
      <c r="H325" s="154">
        <f t="shared" si="4"/>
        <v>100.16949152542371</v>
      </c>
    </row>
    <row r="326" spans="1:8" ht="22.5">
      <c r="A326" s="147" t="s">
        <v>49</v>
      </c>
      <c r="B326" s="185">
        <v>7</v>
      </c>
      <c r="C326" s="185">
        <v>1</v>
      </c>
      <c r="D326" s="186" t="s">
        <v>48</v>
      </c>
      <c r="E326" s="187">
        <v>0</v>
      </c>
      <c r="F326" s="167">
        <v>407041.8</v>
      </c>
      <c r="G326" s="160">
        <v>372365.34</v>
      </c>
      <c r="H326" s="154">
        <f t="shared" si="4"/>
        <v>91.480860196667763</v>
      </c>
    </row>
    <row r="327" spans="1:8">
      <c r="A327" s="147" t="s">
        <v>47</v>
      </c>
      <c r="B327" s="185">
        <v>7</v>
      </c>
      <c r="C327" s="185">
        <v>1</v>
      </c>
      <c r="D327" s="186" t="s">
        <v>46</v>
      </c>
      <c r="E327" s="187">
        <v>0</v>
      </c>
      <c r="F327" s="167">
        <v>407041.8</v>
      </c>
      <c r="G327" s="160">
        <v>372365.34</v>
      </c>
      <c r="H327" s="154">
        <f t="shared" si="4"/>
        <v>91.480860196667763</v>
      </c>
    </row>
    <row r="328" spans="1:8" ht="22.5">
      <c r="A328" s="147" t="s">
        <v>12</v>
      </c>
      <c r="B328" s="185">
        <v>7</v>
      </c>
      <c r="C328" s="185">
        <v>1</v>
      </c>
      <c r="D328" s="186" t="s">
        <v>46</v>
      </c>
      <c r="E328" s="187" t="s">
        <v>10</v>
      </c>
      <c r="F328" s="167">
        <v>3857.1</v>
      </c>
      <c r="G328" s="160">
        <v>3857.05</v>
      </c>
      <c r="H328" s="154">
        <f t="shared" si="4"/>
        <v>99.998703689300257</v>
      </c>
    </row>
    <row r="329" spans="1:8" ht="33.75">
      <c r="A329" s="149" t="s">
        <v>103</v>
      </c>
      <c r="B329" s="185">
        <v>7</v>
      </c>
      <c r="C329" s="185">
        <v>1</v>
      </c>
      <c r="D329" s="186" t="s">
        <v>46</v>
      </c>
      <c r="E329" s="187" t="s">
        <v>102</v>
      </c>
      <c r="F329" s="167">
        <v>24784.6</v>
      </c>
      <c r="G329" s="160">
        <v>23084.15</v>
      </c>
      <c r="H329" s="154">
        <f t="shared" si="4"/>
        <v>93.139086368147971</v>
      </c>
    </row>
    <row r="330" spans="1:8" ht="33.75">
      <c r="A330" s="147" t="s">
        <v>9</v>
      </c>
      <c r="B330" s="185">
        <v>7</v>
      </c>
      <c r="C330" s="185">
        <v>1</v>
      </c>
      <c r="D330" s="186" t="s">
        <v>46</v>
      </c>
      <c r="E330" s="187" t="s">
        <v>8</v>
      </c>
      <c r="F330" s="167">
        <v>24116.9</v>
      </c>
      <c r="G330" s="160">
        <v>23215.8</v>
      </c>
      <c r="H330" s="154">
        <f t="shared" ref="H330:H389" si="5">G330/F330*100</f>
        <v>96.263615970543469</v>
      </c>
    </row>
    <row r="331" spans="1:8" ht="56.25">
      <c r="A331" s="149" t="s">
        <v>23</v>
      </c>
      <c r="B331" s="185">
        <v>7</v>
      </c>
      <c r="C331" s="185">
        <v>1</v>
      </c>
      <c r="D331" s="186" t="s">
        <v>46</v>
      </c>
      <c r="E331" s="187" t="s">
        <v>22</v>
      </c>
      <c r="F331" s="167">
        <v>116.3</v>
      </c>
      <c r="G331" s="160">
        <v>116.26</v>
      </c>
      <c r="H331" s="154">
        <f t="shared" si="5"/>
        <v>99.965606190885651</v>
      </c>
    </row>
    <row r="332" spans="1:8" ht="22.5">
      <c r="A332" s="147" t="s">
        <v>113</v>
      </c>
      <c r="B332" s="185">
        <v>7</v>
      </c>
      <c r="C332" s="185">
        <v>1</v>
      </c>
      <c r="D332" s="186" t="s">
        <v>155</v>
      </c>
      <c r="E332" s="187">
        <v>0</v>
      </c>
      <c r="F332" s="167">
        <v>348450.4</v>
      </c>
      <c r="G332" s="160">
        <v>322092.08</v>
      </c>
      <c r="H332" s="154">
        <f t="shared" si="5"/>
        <v>92.435560412615388</v>
      </c>
    </row>
    <row r="333" spans="1:8" ht="33.75">
      <c r="A333" s="147" t="s">
        <v>103</v>
      </c>
      <c r="B333" s="185">
        <v>7</v>
      </c>
      <c r="C333" s="185">
        <v>1</v>
      </c>
      <c r="D333" s="186" t="s">
        <v>155</v>
      </c>
      <c r="E333" s="187" t="s">
        <v>102</v>
      </c>
      <c r="F333" s="167">
        <v>182808.5</v>
      </c>
      <c r="G333" s="160">
        <v>169719.55</v>
      </c>
      <c r="H333" s="154">
        <f t="shared" si="5"/>
        <v>92.840075817043513</v>
      </c>
    </row>
    <row r="334" spans="1:8" ht="33.75">
      <c r="A334" s="147" t="s">
        <v>9</v>
      </c>
      <c r="B334" s="185">
        <v>7</v>
      </c>
      <c r="C334" s="185">
        <v>1</v>
      </c>
      <c r="D334" s="186" t="s">
        <v>155</v>
      </c>
      <c r="E334" s="187" t="s">
        <v>8</v>
      </c>
      <c r="F334" s="167">
        <v>165641.9</v>
      </c>
      <c r="G334" s="160">
        <v>152372.53</v>
      </c>
      <c r="H334" s="154">
        <f t="shared" si="5"/>
        <v>91.989122317481261</v>
      </c>
    </row>
    <row r="335" spans="1:8" ht="22.5">
      <c r="A335" s="147" t="s">
        <v>495</v>
      </c>
      <c r="B335" s="185">
        <v>7</v>
      </c>
      <c r="C335" s="185">
        <v>1</v>
      </c>
      <c r="D335" s="186" t="s">
        <v>496</v>
      </c>
      <c r="E335" s="187">
        <v>0</v>
      </c>
      <c r="F335" s="167">
        <v>5043</v>
      </c>
      <c r="G335" s="160"/>
      <c r="H335" s="154"/>
    </row>
    <row r="336" spans="1:8" ht="33.75">
      <c r="A336" s="147" t="s">
        <v>103</v>
      </c>
      <c r="B336" s="185">
        <v>7</v>
      </c>
      <c r="C336" s="185">
        <v>1</v>
      </c>
      <c r="D336" s="186" t="s">
        <v>496</v>
      </c>
      <c r="E336" s="187" t="s">
        <v>102</v>
      </c>
      <c r="F336" s="167">
        <v>1681</v>
      </c>
      <c r="G336" s="160"/>
      <c r="H336" s="154"/>
    </row>
    <row r="337" spans="1:8" ht="33.75">
      <c r="A337" s="147" t="s">
        <v>9</v>
      </c>
      <c r="B337" s="185">
        <v>7</v>
      </c>
      <c r="C337" s="185">
        <v>1</v>
      </c>
      <c r="D337" s="186" t="s">
        <v>496</v>
      </c>
      <c r="E337" s="187" t="s">
        <v>8</v>
      </c>
      <c r="F337" s="167">
        <v>3362</v>
      </c>
      <c r="G337" s="160"/>
      <c r="H337" s="154"/>
    </row>
    <row r="338" spans="1:8" ht="33.75">
      <c r="A338" s="147" t="s">
        <v>497</v>
      </c>
      <c r="B338" s="185">
        <v>7</v>
      </c>
      <c r="C338" s="185">
        <v>1</v>
      </c>
      <c r="D338" s="186" t="s">
        <v>498</v>
      </c>
      <c r="E338" s="187">
        <v>0</v>
      </c>
      <c r="F338" s="167">
        <v>265.5</v>
      </c>
      <c r="G338" s="160"/>
      <c r="H338" s="154"/>
    </row>
    <row r="339" spans="1:8" ht="33.75">
      <c r="A339" s="147" t="s">
        <v>103</v>
      </c>
      <c r="B339" s="185">
        <v>7</v>
      </c>
      <c r="C339" s="185">
        <v>1</v>
      </c>
      <c r="D339" s="186" t="s">
        <v>498</v>
      </c>
      <c r="E339" s="187" t="s">
        <v>102</v>
      </c>
      <c r="F339" s="167">
        <v>88.5</v>
      </c>
      <c r="G339" s="160"/>
      <c r="H339" s="154"/>
    </row>
    <row r="340" spans="1:8" ht="33.75">
      <c r="A340" s="147" t="s">
        <v>9</v>
      </c>
      <c r="B340" s="185">
        <v>7</v>
      </c>
      <c r="C340" s="185">
        <v>1</v>
      </c>
      <c r="D340" s="186" t="s">
        <v>498</v>
      </c>
      <c r="E340" s="187" t="s">
        <v>8</v>
      </c>
      <c r="F340" s="167">
        <v>177</v>
      </c>
      <c r="G340" s="160"/>
      <c r="H340" s="154"/>
    </row>
    <row r="341" spans="1:8" ht="22.5">
      <c r="A341" s="147" t="s">
        <v>654</v>
      </c>
      <c r="B341" s="185">
        <v>7</v>
      </c>
      <c r="C341" s="185">
        <v>1</v>
      </c>
      <c r="D341" s="186" t="s">
        <v>655</v>
      </c>
      <c r="E341" s="187">
        <v>0</v>
      </c>
      <c r="F341" s="167">
        <v>408</v>
      </c>
      <c r="G341" s="160"/>
      <c r="H341" s="154"/>
    </row>
    <row r="342" spans="1:8" ht="33.75">
      <c r="A342" s="147" t="s">
        <v>103</v>
      </c>
      <c r="B342" s="185">
        <v>7</v>
      </c>
      <c r="C342" s="185">
        <v>1</v>
      </c>
      <c r="D342" s="186" t="s">
        <v>655</v>
      </c>
      <c r="E342" s="187" t="s">
        <v>102</v>
      </c>
      <c r="F342" s="167">
        <v>408</v>
      </c>
      <c r="G342" s="160"/>
      <c r="H342" s="154"/>
    </row>
    <row r="343" spans="1:8" ht="22.5">
      <c r="A343" s="147" t="s">
        <v>119</v>
      </c>
      <c r="B343" s="185">
        <v>7</v>
      </c>
      <c r="C343" s="185">
        <v>1</v>
      </c>
      <c r="D343" s="186" t="s">
        <v>118</v>
      </c>
      <c r="E343" s="187">
        <v>0</v>
      </c>
      <c r="F343" s="167">
        <v>13471.6</v>
      </c>
      <c r="G343" s="160">
        <v>9197.39</v>
      </c>
      <c r="H343" s="154">
        <f t="shared" si="5"/>
        <v>68.272439799281443</v>
      </c>
    </row>
    <row r="344" spans="1:8" ht="22.5">
      <c r="A344" s="147" t="s">
        <v>115</v>
      </c>
      <c r="B344" s="185">
        <v>7</v>
      </c>
      <c r="C344" s="185">
        <v>1</v>
      </c>
      <c r="D344" s="186" t="s">
        <v>114</v>
      </c>
      <c r="E344" s="187">
        <v>0</v>
      </c>
      <c r="F344" s="167">
        <v>13471.6</v>
      </c>
      <c r="G344" s="160">
        <v>9197.39</v>
      </c>
      <c r="H344" s="154">
        <f t="shared" si="5"/>
        <v>68.272439799281443</v>
      </c>
    </row>
    <row r="345" spans="1:8" ht="22.5">
      <c r="A345" s="147" t="s">
        <v>113</v>
      </c>
      <c r="B345" s="185">
        <v>7</v>
      </c>
      <c r="C345" s="185">
        <v>1</v>
      </c>
      <c r="D345" s="186" t="s">
        <v>112</v>
      </c>
      <c r="E345" s="187">
        <v>0</v>
      </c>
      <c r="F345" s="167">
        <v>13471.6</v>
      </c>
      <c r="G345" s="160">
        <v>9197.39</v>
      </c>
      <c r="H345" s="154">
        <f t="shared" si="5"/>
        <v>68.272439799281443</v>
      </c>
    </row>
    <row r="346" spans="1:8" ht="22.5">
      <c r="A346" s="147" t="s">
        <v>89</v>
      </c>
      <c r="B346" s="185">
        <v>7</v>
      </c>
      <c r="C346" s="185">
        <v>1</v>
      </c>
      <c r="D346" s="186" t="s">
        <v>112</v>
      </c>
      <c r="E346" s="187" t="s">
        <v>88</v>
      </c>
      <c r="F346" s="167">
        <v>10346.9</v>
      </c>
      <c r="G346" s="160">
        <v>7302.48</v>
      </c>
      <c r="H346" s="154">
        <f t="shared" si="5"/>
        <v>70.576501174264749</v>
      </c>
    </row>
    <row r="347" spans="1:8" ht="22.5">
      <c r="A347" s="147" t="s">
        <v>608</v>
      </c>
      <c r="B347" s="185">
        <v>7</v>
      </c>
      <c r="C347" s="185">
        <v>1</v>
      </c>
      <c r="D347" s="186" t="s">
        <v>112</v>
      </c>
      <c r="E347" s="187" t="s">
        <v>609</v>
      </c>
      <c r="F347" s="167">
        <v>3124.7</v>
      </c>
      <c r="G347" s="160">
        <v>1894.91</v>
      </c>
      <c r="H347" s="154">
        <f t="shared" si="5"/>
        <v>60.642941722405354</v>
      </c>
    </row>
    <row r="348" spans="1:8">
      <c r="A348" s="147" t="s">
        <v>154</v>
      </c>
      <c r="B348" s="185">
        <v>7</v>
      </c>
      <c r="C348" s="185">
        <v>2</v>
      </c>
      <c r="D348" s="186">
        <v>0</v>
      </c>
      <c r="E348" s="187">
        <v>0</v>
      </c>
      <c r="F348" s="167">
        <v>914708.2</v>
      </c>
      <c r="G348" s="160">
        <v>669165.31999999995</v>
      </c>
      <c r="H348" s="154">
        <f t="shared" si="5"/>
        <v>73.15615187444476</v>
      </c>
    </row>
    <row r="349" spans="1:8">
      <c r="A349" s="147" t="s">
        <v>153</v>
      </c>
      <c r="B349" s="185">
        <v>7</v>
      </c>
      <c r="C349" s="185">
        <v>2</v>
      </c>
      <c r="D349" s="186" t="s">
        <v>152</v>
      </c>
      <c r="E349" s="187">
        <v>0</v>
      </c>
      <c r="F349" s="167">
        <v>20574</v>
      </c>
      <c r="G349" s="160">
        <v>10671.22</v>
      </c>
      <c r="H349" s="154">
        <f t="shared" si="5"/>
        <v>51.867502673276945</v>
      </c>
    </row>
    <row r="350" spans="1:8">
      <c r="A350" s="147" t="s">
        <v>151</v>
      </c>
      <c r="B350" s="185">
        <v>7</v>
      </c>
      <c r="C350" s="185">
        <v>2</v>
      </c>
      <c r="D350" s="186" t="s">
        <v>150</v>
      </c>
      <c r="E350" s="187">
        <v>0</v>
      </c>
      <c r="F350" s="167">
        <v>20574</v>
      </c>
      <c r="G350" s="160">
        <v>10671.22</v>
      </c>
      <c r="H350" s="154">
        <f t="shared" si="5"/>
        <v>51.867502673276945</v>
      </c>
    </row>
    <row r="351" spans="1:8">
      <c r="A351" s="147" t="s">
        <v>149</v>
      </c>
      <c r="B351" s="185">
        <v>7</v>
      </c>
      <c r="C351" s="185">
        <v>2</v>
      </c>
      <c r="D351" s="186" t="s">
        <v>148</v>
      </c>
      <c r="E351" s="187">
        <v>0</v>
      </c>
      <c r="F351" s="167">
        <v>6508.4</v>
      </c>
      <c r="G351" s="160">
        <v>2865.5</v>
      </c>
      <c r="H351" s="154">
        <f t="shared" si="5"/>
        <v>44.027718025935712</v>
      </c>
    </row>
    <row r="352" spans="1:8" ht="22.5">
      <c r="A352" s="147" t="s">
        <v>12</v>
      </c>
      <c r="B352" s="185">
        <v>7</v>
      </c>
      <c r="C352" s="185">
        <v>2</v>
      </c>
      <c r="D352" s="186" t="s">
        <v>148</v>
      </c>
      <c r="E352" s="187" t="s">
        <v>10</v>
      </c>
      <c r="F352" s="167">
        <v>5392.9</v>
      </c>
      <c r="G352" s="160">
        <v>1750</v>
      </c>
      <c r="H352" s="154">
        <f t="shared" si="5"/>
        <v>32.45007324445104</v>
      </c>
    </row>
    <row r="353" spans="1:8" ht="22.5">
      <c r="A353" s="147" t="s">
        <v>516</v>
      </c>
      <c r="B353" s="185">
        <v>7</v>
      </c>
      <c r="C353" s="185">
        <v>2</v>
      </c>
      <c r="D353" s="186" t="s">
        <v>148</v>
      </c>
      <c r="E353" s="187" t="s">
        <v>517</v>
      </c>
      <c r="F353" s="167">
        <v>1115.5</v>
      </c>
      <c r="G353" s="160">
        <v>1115.5</v>
      </c>
      <c r="H353" s="154">
        <f t="shared" si="5"/>
        <v>100</v>
      </c>
    </row>
    <row r="354" spans="1:8">
      <c r="A354" s="147" t="s">
        <v>147</v>
      </c>
      <c r="B354" s="185">
        <v>7</v>
      </c>
      <c r="C354" s="185">
        <v>2</v>
      </c>
      <c r="D354" s="186" t="s">
        <v>146</v>
      </c>
      <c r="E354" s="187">
        <v>0</v>
      </c>
      <c r="F354" s="167">
        <v>14065.6</v>
      </c>
      <c r="G354" s="160">
        <v>7805.72</v>
      </c>
      <c r="H354" s="154">
        <f t="shared" si="5"/>
        <v>55.495108633830057</v>
      </c>
    </row>
    <row r="355" spans="1:8" ht="22.5">
      <c r="A355" s="147" t="s">
        <v>12</v>
      </c>
      <c r="B355" s="185">
        <v>7</v>
      </c>
      <c r="C355" s="185">
        <v>2</v>
      </c>
      <c r="D355" s="186" t="s">
        <v>146</v>
      </c>
      <c r="E355" s="187" t="s">
        <v>10</v>
      </c>
      <c r="F355" s="167">
        <v>13285</v>
      </c>
      <c r="G355" s="160">
        <v>7025.15</v>
      </c>
      <c r="H355" s="154">
        <f t="shared" si="5"/>
        <v>52.880316146029351</v>
      </c>
    </row>
    <row r="356" spans="1:8" ht="33.75">
      <c r="A356" s="147" t="s">
        <v>103</v>
      </c>
      <c r="B356" s="185">
        <v>7</v>
      </c>
      <c r="C356" s="185">
        <v>2</v>
      </c>
      <c r="D356" s="186" t="s">
        <v>146</v>
      </c>
      <c r="E356" s="187" t="s">
        <v>102</v>
      </c>
      <c r="F356" s="167">
        <v>780.6</v>
      </c>
      <c r="G356" s="160">
        <v>780.57</v>
      </c>
      <c r="H356" s="154">
        <f t="shared" si="5"/>
        <v>99.996156802459652</v>
      </c>
    </row>
    <row r="357" spans="1:8" ht="22.5">
      <c r="A357" s="147" t="s">
        <v>49</v>
      </c>
      <c r="B357" s="185">
        <v>7</v>
      </c>
      <c r="C357" s="185">
        <v>2</v>
      </c>
      <c r="D357" s="186" t="s">
        <v>48</v>
      </c>
      <c r="E357" s="187">
        <v>0</v>
      </c>
      <c r="F357" s="167">
        <v>871747.1</v>
      </c>
      <c r="G357" s="160">
        <v>641073.61</v>
      </c>
      <c r="H357" s="154">
        <f t="shared" si="5"/>
        <v>73.538943806064864</v>
      </c>
    </row>
    <row r="358" spans="1:8">
      <c r="A358" s="147" t="s">
        <v>145</v>
      </c>
      <c r="B358" s="185">
        <v>7</v>
      </c>
      <c r="C358" s="185">
        <v>2</v>
      </c>
      <c r="D358" s="186" t="s">
        <v>144</v>
      </c>
      <c r="E358" s="187">
        <v>0</v>
      </c>
      <c r="F358" s="167">
        <v>871747.1</v>
      </c>
      <c r="G358" s="160">
        <v>641073.61</v>
      </c>
      <c r="H358" s="154">
        <f t="shared" si="5"/>
        <v>73.538943806064864</v>
      </c>
    </row>
    <row r="359" spans="1:8" ht="22.5">
      <c r="A359" s="147" t="s">
        <v>33</v>
      </c>
      <c r="B359" s="185">
        <v>7</v>
      </c>
      <c r="C359" s="185">
        <v>2</v>
      </c>
      <c r="D359" s="186" t="s">
        <v>144</v>
      </c>
      <c r="E359" s="187" t="s">
        <v>32</v>
      </c>
      <c r="F359" s="167">
        <v>14</v>
      </c>
      <c r="G359" s="160">
        <v>14</v>
      </c>
      <c r="H359" s="154">
        <f t="shared" si="5"/>
        <v>100</v>
      </c>
    </row>
    <row r="360" spans="1:8" ht="33.75">
      <c r="A360" s="147" t="s">
        <v>103</v>
      </c>
      <c r="B360" s="185">
        <v>7</v>
      </c>
      <c r="C360" s="185">
        <v>2</v>
      </c>
      <c r="D360" s="186" t="s">
        <v>144</v>
      </c>
      <c r="E360" s="187" t="s">
        <v>102</v>
      </c>
      <c r="F360" s="167">
        <v>49799.1</v>
      </c>
      <c r="G360" s="160">
        <v>49799.11</v>
      </c>
      <c r="H360" s="154">
        <f t="shared" si="5"/>
        <v>100.00002008068418</v>
      </c>
    </row>
    <row r="361" spans="1:8" ht="33.75">
      <c r="A361" s="147" t="s">
        <v>9</v>
      </c>
      <c r="B361" s="185">
        <v>7</v>
      </c>
      <c r="C361" s="185">
        <v>2</v>
      </c>
      <c r="D361" s="186" t="s">
        <v>144</v>
      </c>
      <c r="E361" s="187" t="s">
        <v>8</v>
      </c>
      <c r="F361" s="167">
        <v>4072.1</v>
      </c>
      <c r="G361" s="160">
        <v>3668.24</v>
      </c>
      <c r="H361" s="154">
        <f t="shared" si="5"/>
        <v>90.082267134893542</v>
      </c>
    </row>
    <row r="362" spans="1:8" ht="56.25">
      <c r="A362" s="149" t="s">
        <v>23</v>
      </c>
      <c r="B362" s="185">
        <v>7</v>
      </c>
      <c r="C362" s="185">
        <v>2</v>
      </c>
      <c r="D362" s="186" t="s">
        <v>144</v>
      </c>
      <c r="E362" s="187" t="s">
        <v>22</v>
      </c>
      <c r="F362" s="167">
        <v>2</v>
      </c>
      <c r="G362" s="160">
        <v>2</v>
      </c>
      <c r="H362" s="154">
        <f t="shared" si="5"/>
        <v>100</v>
      </c>
    </row>
    <row r="363" spans="1:8">
      <c r="A363" s="147" t="s">
        <v>21</v>
      </c>
      <c r="B363" s="185">
        <v>7</v>
      </c>
      <c r="C363" s="185">
        <v>2</v>
      </c>
      <c r="D363" s="186" t="s">
        <v>144</v>
      </c>
      <c r="E363" s="187" t="s">
        <v>20</v>
      </c>
      <c r="F363" s="167">
        <v>2</v>
      </c>
      <c r="G363" s="160">
        <v>2</v>
      </c>
      <c r="H363" s="154">
        <f t="shared" si="5"/>
        <v>100</v>
      </c>
    </row>
    <row r="364" spans="1:8" ht="22.5">
      <c r="A364" s="147" t="s">
        <v>113</v>
      </c>
      <c r="B364" s="185">
        <v>7</v>
      </c>
      <c r="C364" s="185">
        <v>2</v>
      </c>
      <c r="D364" s="186" t="s">
        <v>143</v>
      </c>
      <c r="E364" s="187">
        <v>0</v>
      </c>
      <c r="F364" s="167">
        <v>817857.9</v>
      </c>
      <c r="G364" s="160">
        <v>583277.96</v>
      </c>
      <c r="H364" s="154">
        <f t="shared" si="5"/>
        <v>71.317763146874285</v>
      </c>
    </row>
    <row r="365" spans="1:8" ht="22.5">
      <c r="A365" s="147" t="s">
        <v>89</v>
      </c>
      <c r="B365" s="185">
        <v>7</v>
      </c>
      <c r="C365" s="185">
        <v>2</v>
      </c>
      <c r="D365" s="186" t="s">
        <v>143</v>
      </c>
      <c r="E365" s="187" t="s">
        <v>88</v>
      </c>
      <c r="F365" s="167">
        <v>6451.3</v>
      </c>
      <c r="G365" s="160">
        <v>4019.31</v>
      </c>
      <c r="H365" s="154">
        <f t="shared" si="5"/>
        <v>62.302326662843143</v>
      </c>
    </row>
    <row r="366" spans="1:8" ht="22.5">
      <c r="A366" s="147" t="s">
        <v>608</v>
      </c>
      <c r="B366" s="185">
        <v>7</v>
      </c>
      <c r="C366" s="185">
        <v>2</v>
      </c>
      <c r="D366" s="186" t="s">
        <v>143</v>
      </c>
      <c r="E366" s="187" t="s">
        <v>609</v>
      </c>
      <c r="F366" s="167">
        <v>1948.3</v>
      </c>
      <c r="G366" s="160">
        <v>1869.61</v>
      </c>
      <c r="H366" s="154">
        <f t="shared" si="5"/>
        <v>95.961094287327413</v>
      </c>
    </row>
    <row r="367" spans="1:8" ht="22.5">
      <c r="A367" s="147" t="s">
        <v>12</v>
      </c>
      <c r="B367" s="185">
        <v>7</v>
      </c>
      <c r="C367" s="185">
        <v>2</v>
      </c>
      <c r="D367" s="186" t="s">
        <v>143</v>
      </c>
      <c r="E367" s="187" t="s">
        <v>10</v>
      </c>
      <c r="F367" s="167">
        <v>120</v>
      </c>
      <c r="G367" s="160">
        <v>8.4</v>
      </c>
      <c r="H367" s="154">
        <f t="shared" si="5"/>
        <v>7.0000000000000009</v>
      </c>
    </row>
    <row r="368" spans="1:8" ht="33.75">
      <c r="A368" s="147" t="s">
        <v>103</v>
      </c>
      <c r="B368" s="185">
        <v>7</v>
      </c>
      <c r="C368" s="185">
        <v>2</v>
      </c>
      <c r="D368" s="186" t="s">
        <v>143</v>
      </c>
      <c r="E368" s="187" t="s">
        <v>102</v>
      </c>
      <c r="F368" s="167">
        <v>750840.7</v>
      </c>
      <c r="G368" s="160">
        <v>538261.76000000001</v>
      </c>
      <c r="H368" s="154">
        <f t="shared" si="5"/>
        <v>71.687877335365542</v>
      </c>
    </row>
    <row r="369" spans="1:8" ht="33.75">
      <c r="A369" s="147" t="s">
        <v>9</v>
      </c>
      <c r="B369" s="185">
        <v>7</v>
      </c>
      <c r="C369" s="185">
        <v>2</v>
      </c>
      <c r="D369" s="186" t="s">
        <v>143</v>
      </c>
      <c r="E369" s="187" t="s">
        <v>8</v>
      </c>
      <c r="F369" s="167">
        <v>58497.599999999999</v>
      </c>
      <c r="G369" s="160">
        <v>43429.18</v>
      </c>
      <c r="H369" s="154">
        <f t="shared" si="5"/>
        <v>74.240960312901734</v>
      </c>
    </row>
    <row r="370" spans="1:8" ht="22.5">
      <c r="A370" s="147" t="s">
        <v>140</v>
      </c>
      <c r="B370" s="185">
        <v>7</v>
      </c>
      <c r="C370" s="185">
        <v>2</v>
      </c>
      <c r="D370" s="186" t="s">
        <v>139</v>
      </c>
      <c r="E370" s="187">
        <v>0</v>
      </c>
      <c r="F370" s="167">
        <v>407</v>
      </c>
      <c r="G370" s="160">
        <v>287.63</v>
      </c>
      <c r="H370" s="154">
        <f t="shared" si="5"/>
        <v>70.670761670761678</v>
      </c>
    </row>
    <row r="371" spans="1:8" ht="22.5">
      <c r="A371" s="147" t="s">
        <v>138</v>
      </c>
      <c r="B371" s="185">
        <v>7</v>
      </c>
      <c r="C371" s="185">
        <v>2</v>
      </c>
      <c r="D371" s="186" t="s">
        <v>137</v>
      </c>
      <c r="E371" s="187">
        <v>0</v>
      </c>
      <c r="F371" s="167">
        <v>407</v>
      </c>
      <c r="G371" s="160">
        <v>287.63</v>
      </c>
      <c r="H371" s="154">
        <f t="shared" si="5"/>
        <v>70.670761670761678</v>
      </c>
    </row>
    <row r="372" spans="1:8">
      <c r="A372" s="147" t="s">
        <v>603</v>
      </c>
      <c r="B372" s="185">
        <v>7</v>
      </c>
      <c r="C372" s="185">
        <v>2</v>
      </c>
      <c r="D372" s="186" t="s">
        <v>137</v>
      </c>
      <c r="E372" s="187" t="s">
        <v>604</v>
      </c>
      <c r="F372" s="167">
        <v>313</v>
      </c>
      <c r="G372" s="160">
        <v>217.16</v>
      </c>
      <c r="H372" s="154">
        <f t="shared" si="5"/>
        <v>69.38019169329074</v>
      </c>
    </row>
    <row r="373" spans="1:8" ht="33.75">
      <c r="A373" s="147" t="s">
        <v>605</v>
      </c>
      <c r="B373" s="185">
        <v>7</v>
      </c>
      <c r="C373" s="185">
        <v>2</v>
      </c>
      <c r="D373" s="186" t="s">
        <v>137</v>
      </c>
      <c r="E373" s="187" t="s">
        <v>606</v>
      </c>
      <c r="F373" s="167">
        <v>94</v>
      </c>
      <c r="G373" s="160">
        <v>70.47</v>
      </c>
      <c r="H373" s="154">
        <f t="shared" si="5"/>
        <v>74.968085106382972</v>
      </c>
    </row>
    <row r="374" spans="1:8" ht="22.5">
      <c r="A374" s="147" t="s">
        <v>119</v>
      </c>
      <c r="B374" s="185">
        <v>7</v>
      </c>
      <c r="C374" s="185">
        <v>2</v>
      </c>
      <c r="D374" s="186" t="s">
        <v>118</v>
      </c>
      <c r="E374" s="187">
        <v>0</v>
      </c>
      <c r="F374" s="167">
        <v>21980.1</v>
      </c>
      <c r="G374" s="160">
        <v>17132.86</v>
      </c>
      <c r="H374" s="154">
        <f t="shared" si="5"/>
        <v>77.947143097620128</v>
      </c>
    </row>
    <row r="375" spans="1:8" ht="22.5">
      <c r="A375" s="147" t="s">
        <v>115</v>
      </c>
      <c r="B375" s="185">
        <v>7</v>
      </c>
      <c r="C375" s="185">
        <v>2</v>
      </c>
      <c r="D375" s="186" t="s">
        <v>114</v>
      </c>
      <c r="E375" s="187">
        <v>0</v>
      </c>
      <c r="F375" s="167">
        <v>21980.1</v>
      </c>
      <c r="G375" s="160">
        <v>17132.86</v>
      </c>
      <c r="H375" s="154">
        <f t="shared" si="5"/>
        <v>77.947143097620128</v>
      </c>
    </row>
    <row r="376" spans="1:8" ht="22.5">
      <c r="A376" s="147" t="s">
        <v>113</v>
      </c>
      <c r="B376" s="185">
        <v>7</v>
      </c>
      <c r="C376" s="185">
        <v>2</v>
      </c>
      <c r="D376" s="186" t="s">
        <v>112</v>
      </c>
      <c r="E376" s="187">
        <v>0</v>
      </c>
      <c r="F376" s="167">
        <v>21980.1</v>
      </c>
      <c r="G376" s="160">
        <v>17132.86</v>
      </c>
      <c r="H376" s="154">
        <f t="shared" si="5"/>
        <v>77.947143097620128</v>
      </c>
    </row>
    <row r="377" spans="1:8" ht="22.5">
      <c r="A377" s="147" t="s">
        <v>89</v>
      </c>
      <c r="B377" s="185">
        <v>7</v>
      </c>
      <c r="C377" s="185">
        <v>2</v>
      </c>
      <c r="D377" s="186" t="s">
        <v>112</v>
      </c>
      <c r="E377" s="187" t="s">
        <v>88</v>
      </c>
      <c r="F377" s="167">
        <v>16881.8</v>
      </c>
      <c r="G377" s="160">
        <v>12505.53</v>
      </c>
      <c r="H377" s="154">
        <f t="shared" si="5"/>
        <v>74.076994159390594</v>
      </c>
    </row>
    <row r="378" spans="1:8" ht="22.5">
      <c r="A378" s="147" t="s">
        <v>608</v>
      </c>
      <c r="B378" s="185">
        <v>7</v>
      </c>
      <c r="C378" s="185">
        <v>2</v>
      </c>
      <c r="D378" s="186" t="s">
        <v>112</v>
      </c>
      <c r="E378" s="187" t="s">
        <v>609</v>
      </c>
      <c r="F378" s="167">
        <v>5098.3</v>
      </c>
      <c r="G378" s="160">
        <v>4627.33</v>
      </c>
      <c r="H378" s="154">
        <f t="shared" si="5"/>
        <v>90.76221485593237</v>
      </c>
    </row>
    <row r="379" spans="1:8">
      <c r="A379" s="147" t="s">
        <v>656</v>
      </c>
      <c r="B379" s="185">
        <v>7</v>
      </c>
      <c r="C379" s="185">
        <v>3</v>
      </c>
      <c r="D379" s="186">
        <v>0</v>
      </c>
      <c r="E379" s="187">
        <v>0</v>
      </c>
      <c r="F379" s="167">
        <v>53138.400000000001</v>
      </c>
      <c r="G379" s="160">
        <v>43409.31</v>
      </c>
      <c r="H379" s="154">
        <f t="shared" si="5"/>
        <v>81.691036990199166</v>
      </c>
    </row>
    <row r="380" spans="1:8">
      <c r="A380" s="147" t="s">
        <v>153</v>
      </c>
      <c r="B380" s="185">
        <v>7</v>
      </c>
      <c r="C380" s="185">
        <v>3</v>
      </c>
      <c r="D380" s="186" t="s">
        <v>152</v>
      </c>
      <c r="E380" s="187">
        <v>0</v>
      </c>
      <c r="F380" s="167">
        <v>113.2</v>
      </c>
      <c r="G380" s="160">
        <v>113.13</v>
      </c>
      <c r="H380" s="154">
        <f t="shared" si="5"/>
        <v>99.9381625441696</v>
      </c>
    </row>
    <row r="381" spans="1:8">
      <c r="A381" s="147" t="s">
        <v>151</v>
      </c>
      <c r="B381" s="185">
        <v>7</v>
      </c>
      <c r="C381" s="185">
        <v>3</v>
      </c>
      <c r="D381" s="186" t="s">
        <v>150</v>
      </c>
      <c r="E381" s="187">
        <v>0</v>
      </c>
      <c r="F381" s="167">
        <v>113.2</v>
      </c>
      <c r="G381" s="160">
        <v>113.13</v>
      </c>
      <c r="H381" s="154">
        <f t="shared" si="5"/>
        <v>99.9381625441696</v>
      </c>
    </row>
    <row r="382" spans="1:8">
      <c r="A382" s="147" t="s">
        <v>149</v>
      </c>
      <c r="B382" s="185">
        <v>7</v>
      </c>
      <c r="C382" s="185">
        <v>3</v>
      </c>
      <c r="D382" s="186" t="s">
        <v>148</v>
      </c>
      <c r="E382" s="187">
        <v>0</v>
      </c>
      <c r="F382" s="167">
        <v>113.2</v>
      </c>
      <c r="G382" s="160">
        <v>113.13</v>
      </c>
      <c r="H382" s="154">
        <f t="shared" si="5"/>
        <v>99.9381625441696</v>
      </c>
    </row>
    <row r="383" spans="1:8" ht="22.5">
      <c r="A383" s="147" t="s">
        <v>12</v>
      </c>
      <c r="B383" s="185">
        <v>7</v>
      </c>
      <c r="C383" s="185">
        <v>3</v>
      </c>
      <c r="D383" s="186" t="s">
        <v>148</v>
      </c>
      <c r="E383" s="187" t="s">
        <v>10</v>
      </c>
      <c r="F383" s="167">
        <v>113.2</v>
      </c>
      <c r="G383" s="160">
        <v>113.13</v>
      </c>
      <c r="H383" s="154">
        <f t="shared" si="5"/>
        <v>99.9381625441696</v>
      </c>
    </row>
    <row r="384" spans="1:8" ht="22.5">
      <c r="A384" s="147" t="s">
        <v>49</v>
      </c>
      <c r="B384" s="185">
        <v>7</v>
      </c>
      <c r="C384" s="185">
        <v>3</v>
      </c>
      <c r="D384" s="186" t="s">
        <v>48</v>
      </c>
      <c r="E384" s="187">
        <v>0</v>
      </c>
      <c r="F384" s="167">
        <v>53025.2</v>
      </c>
      <c r="G384" s="160">
        <v>43296.18</v>
      </c>
      <c r="H384" s="154">
        <f t="shared" si="5"/>
        <v>81.652082406101258</v>
      </c>
    </row>
    <row r="385" spans="1:8">
      <c r="A385" s="147" t="s">
        <v>125</v>
      </c>
      <c r="B385" s="185">
        <v>7</v>
      </c>
      <c r="C385" s="185">
        <v>3</v>
      </c>
      <c r="D385" s="186" t="s">
        <v>124</v>
      </c>
      <c r="E385" s="187">
        <v>0</v>
      </c>
      <c r="F385" s="167">
        <v>53025.2</v>
      </c>
      <c r="G385" s="160">
        <v>43296.18</v>
      </c>
      <c r="H385" s="154">
        <f t="shared" si="5"/>
        <v>81.652082406101258</v>
      </c>
    </row>
    <row r="386" spans="1:8" ht="22.5">
      <c r="A386" s="149" t="s">
        <v>500</v>
      </c>
      <c r="B386" s="185">
        <v>7</v>
      </c>
      <c r="C386" s="185">
        <v>3</v>
      </c>
      <c r="D386" s="186" t="s">
        <v>501</v>
      </c>
      <c r="E386" s="187">
        <v>0</v>
      </c>
      <c r="F386" s="167">
        <v>2300.1</v>
      </c>
      <c r="G386" s="160">
        <v>2259.69</v>
      </c>
      <c r="H386" s="154">
        <f t="shared" si="5"/>
        <v>98.24311986435373</v>
      </c>
    </row>
    <row r="387" spans="1:8" ht="33.75">
      <c r="A387" s="147" t="s">
        <v>103</v>
      </c>
      <c r="B387" s="185">
        <v>7</v>
      </c>
      <c r="C387" s="185">
        <v>3</v>
      </c>
      <c r="D387" s="186" t="s">
        <v>501</v>
      </c>
      <c r="E387" s="187" t="s">
        <v>102</v>
      </c>
      <c r="F387" s="167">
        <v>2300.1</v>
      </c>
      <c r="G387" s="160">
        <v>2259.69</v>
      </c>
      <c r="H387" s="154">
        <f t="shared" si="5"/>
        <v>98.24311986435373</v>
      </c>
    </row>
    <row r="388" spans="1:8" ht="23.25">
      <c r="A388" s="168" t="s">
        <v>503</v>
      </c>
      <c r="B388" s="185">
        <v>7</v>
      </c>
      <c r="C388" s="185">
        <v>3</v>
      </c>
      <c r="D388" s="165" t="s">
        <v>504</v>
      </c>
      <c r="E388" s="166">
        <v>0</v>
      </c>
      <c r="F388" s="167">
        <v>19309.099999999999</v>
      </c>
      <c r="G388" s="160">
        <v>16132.3</v>
      </c>
      <c r="H388" s="154">
        <f t="shared" si="5"/>
        <v>83.547653696961547</v>
      </c>
    </row>
    <row r="389" spans="1:8" ht="34.5">
      <c r="A389" s="168" t="s">
        <v>103</v>
      </c>
      <c r="B389" s="185">
        <v>7</v>
      </c>
      <c r="C389" s="185">
        <v>3</v>
      </c>
      <c r="D389" s="165" t="s">
        <v>504</v>
      </c>
      <c r="E389" s="187" t="s">
        <v>102</v>
      </c>
      <c r="F389" s="167">
        <v>19309.099999999999</v>
      </c>
      <c r="G389" s="160">
        <v>16132.3</v>
      </c>
      <c r="H389" s="154">
        <f t="shared" si="5"/>
        <v>83.547653696961547</v>
      </c>
    </row>
    <row r="390" spans="1:8" ht="22.5">
      <c r="A390" s="147" t="s">
        <v>499</v>
      </c>
      <c r="B390" s="185">
        <v>7</v>
      </c>
      <c r="C390" s="185">
        <v>3</v>
      </c>
      <c r="D390" s="186" t="s">
        <v>657</v>
      </c>
      <c r="E390" s="187">
        <v>0</v>
      </c>
      <c r="F390" s="167">
        <v>1681</v>
      </c>
      <c r="G390" s="160"/>
      <c r="H390" s="154"/>
    </row>
    <row r="391" spans="1:8" ht="33.75">
      <c r="A391" s="147" t="s">
        <v>103</v>
      </c>
      <c r="B391" s="185">
        <v>7</v>
      </c>
      <c r="C391" s="185">
        <v>3</v>
      </c>
      <c r="D391" s="186" t="s">
        <v>657</v>
      </c>
      <c r="E391" s="187" t="s">
        <v>102</v>
      </c>
      <c r="F391" s="167">
        <v>1681</v>
      </c>
      <c r="G391" s="160"/>
      <c r="H391" s="154"/>
    </row>
    <row r="392" spans="1:8" ht="33.75">
      <c r="A392" s="147" t="s">
        <v>502</v>
      </c>
      <c r="B392" s="185">
        <v>7</v>
      </c>
      <c r="C392" s="185">
        <v>3</v>
      </c>
      <c r="D392" s="186" t="s">
        <v>658</v>
      </c>
      <c r="E392" s="187">
        <v>0</v>
      </c>
      <c r="F392" s="167">
        <v>88.4</v>
      </c>
      <c r="G392" s="160"/>
      <c r="H392" s="154"/>
    </row>
    <row r="393" spans="1:8" ht="33.75">
      <c r="A393" s="147" t="s">
        <v>103</v>
      </c>
      <c r="B393" s="185">
        <v>7</v>
      </c>
      <c r="C393" s="185">
        <v>3</v>
      </c>
      <c r="D393" s="186" t="s">
        <v>658</v>
      </c>
      <c r="E393" s="187" t="s">
        <v>102</v>
      </c>
      <c r="F393" s="167">
        <v>88.4</v>
      </c>
      <c r="G393" s="160"/>
      <c r="H393" s="154"/>
    </row>
    <row r="394" spans="1:8" ht="22.5">
      <c r="A394" s="147" t="s">
        <v>142</v>
      </c>
      <c r="B394" s="185">
        <v>7</v>
      </c>
      <c r="C394" s="185">
        <v>3</v>
      </c>
      <c r="D394" s="186" t="s">
        <v>141</v>
      </c>
      <c r="E394" s="187">
        <v>0</v>
      </c>
      <c r="F394" s="167">
        <v>29646.6</v>
      </c>
      <c r="G394" s="160">
        <v>24904.19</v>
      </c>
      <c r="H394" s="154">
        <f t="shared" ref="H394:H457" si="6">G394/F394*100</f>
        <v>84.003528229206722</v>
      </c>
    </row>
    <row r="395" spans="1:8" ht="33.75">
      <c r="A395" s="147" t="s">
        <v>103</v>
      </c>
      <c r="B395" s="185">
        <v>7</v>
      </c>
      <c r="C395" s="185">
        <v>3</v>
      </c>
      <c r="D395" s="186" t="s">
        <v>141</v>
      </c>
      <c r="E395" s="187" t="s">
        <v>102</v>
      </c>
      <c r="F395" s="167">
        <v>21995.200000000001</v>
      </c>
      <c r="G395" s="160">
        <v>18412.7</v>
      </c>
      <c r="H395" s="154">
        <f t="shared" si="6"/>
        <v>83.712355423001384</v>
      </c>
    </row>
    <row r="396" spans="1:8" ht="33.75">
      <c r="A396" s="147" t="s">
        <v>9</v>
      </c>
      <c r="B396" s="185">
        <v>7</v>
      </c>
      <c r="C396" s="185">
        <v>3</v>
      </c>
      <c r="D396" s="186" t="s">
        <v>141</v>
      </c>
      <c r="E396" s="187" t="s">
        <v>8</v>
      </c>
      <c r="F396" s="167">
        <v>7651.4</v>
      </c>
      <c r="G396" s="160">
        <v>6491.49</v>
      </c>
      <c r="H396" s="154">
        <f t="shared" si="6"/>
        <v>84.840552055832916</v>
      </c>
    </row>
    <row r="397" spans="1:8">
      <c r="A397" s="147" t="s">
        <v>659</v>
      </c>
      <c r="B397" s="185">
        <v>7</v>
      </c>
      <c r="C397" s="185">
        <v>7</v>
      </c>
      <c r="D397" s="186">
        <v>0</v>
      </c>
      <c r="E397" s="187">
        <v>0</v>
      </c>
      <c r="F397" s="167">
        <v>9112</v>
      </c>
      <c r="G397" s="160">
        <v>9045.5400000000009</v>
      </c>
      <c r="H397" s="154">
        <f t="shared" si="6"/>
        <v>99.270632133450405</v>
      </c>
    </row>
    <row r="398" spans="1:8" ht="22.5">
      <c r="A398" s="149" t="s">
        <v>49</v>
      </c>
      <c r="B398" s="185">
        <v>7</v>
      </c>
      <c r="C398" s="185">
        <v>7</v>
      </c>
      <c r="D398" s="186" t="s">
        <v>48</v>
      </c>
      <c r="E398" s="187">
        <v>0</v>
      </c>
      <c r="F398" s="167">
        <v>8728.2000000000007</v>
      </c>
      <c r="G398" s="160">
        <v>8724.4699999999993</v>
      </c>
      <c r="H398" s="154">
        <f t="shared" si="6"/>
        <v>99.95726495726494</v>
      </c>
    </row>
    <row r="399" spans="1:8">
      <c r="A399" s="147" t="s">
        <v>136</v>
      </c>
      <c r="B399" s="185">
        <v>7</v>
      </c>
      <c r="C399" s="185">
        <v>7</v>
      </c>
      <c r="D399" s="186" t="s">
        <v>135</v>
      </c>
      <c r="E399" s="187">
        <v>0</v>
      </c>
      <c r="F399" s="167">
        <v>8728.2000000000007</v>
      </c>
      <c r="G399" s="160">
        <v>8724.4699999999993</v>
      </c>
      <c r="H399" s="154">
        <f t="shared" si="6"/>
        <v>99.95726495726494</v>
      </c>
    </row>
    <row r="400" spans="1:8">
      <c r="A400" s="147" t="s">
        <v>134</v>
      </c>
      <c r="B400" s="185">
        <v>7</v>
      </c>
      <c r="C400" s="185">
        <v>7</v>
      </c>
      <c r="D400" s="186" t="s">
        <v>133</v>
      </c>
      <c r="E400" s="187">
        <v>0</v>
      </c>
      <c r="F400" s="167">
        <v>7920.4</v>
      </c>
      <c r="G400" s="160">
        <v>7916.67</v>
      </c>
      <c r="H400" s="154">
        <f t="shared" si="6"/>
        <v>99.952906418867741</v>
      </c>
    </row>
    <row r="401" spans="1:8" ht="22.5">
      <c r="A401" s="147" t="s">
        <v>25</v>
      </c>
      <c r="B401" s="185">
        <v>7</v>
      </c>
      <c r="C401" s="185">
        <v>7</v>
      </c>
      <c r="D401" s="186" t="s">
        <v>133</v>
      </c>
      <c r="E401" s="187" t="s">
        <v>24</v>
      </c>
      <c r="F401" s="167">
        <v>395</v>
      </c>
      <c r="G401" s="160">
        <v>391.23</v>
      </c>
      <c r="H401" s="154">
        <f t="shared" si="6"/>
        <v>99.045569620253175</v>
      </c>
    </row>
    <row r="402" spans="1:8" ht="33.75">
      <c r="A402" s="147" t="s">
        <v>103</v>
      </c>
      <c r="B402" s="185">
        <v>7</v>
      </c>
      <c r="C402" s="185">
        <v>7</v>
      </c>
      <c r="D402" s="186" t="s">
        <v>133</v>
      </c>
      <c r="E402" s="187" t="s">
        <v>102</v>
      </c>
      <c r="F402" s="167">
        <v>7034</v>
      </c>
      <c r="G402" s="160">
        <v>7034.04</v>
      </c>
      <c r="H402" s="154">
        <f t="shared" si="6"/>
        <v>100.00056866647711</v>
      </c>
    </row>
    <row r="403" spans="1:8" ht="33.75">
      <c r="A403" s="147" t="s">
        <v>9</v>
      </c>
      <c r="B403" s="185">
        <v>7</v>
      </c>
      <c r="C403" s="185">
        <v>7</v>
      </c>
      <c r="D403" s="186" t="s">
        <v>133</v>
      </c>
      <c r="E403" s="187" t="s">
        <v>8</v>
      </c>
      <c r="F403" s="167">
        <v>491.4</v>
      </c>
      <c r="G403" s="160">
        <v>491.4</v>
      </c>
      <c r="H403" s="154">
        <f t="shared" si="6"/>
        <v>100</v>
      </c>
    </row>
    <row r="404" spans="1:8">
      <c r="A404" s="147" t="s">
        <v>132</v>
      </c>
      <c r="B404" s="185">
        <v>7</v>
      </c>
      <c r="C404" s="185">
        <v>7</v>
      </c>
      <c r="D404" s="186" t="s">
        <v>131</v>
      </c>
      <c r="E404" s="187">
        <v>0</v>
      </c>
      <c r="F404" s="167">
        <v>807.8</v>
      </c>
      <c r="G404" s="160">
        <v>807.8</v>
      </c>
      <c r="H404" s="154">
        <f t="shared" si="6"/>
        <v>100</v>
      </c>
    </row>
    <row r="405" spans="1:8" ht="33.75">
      <c r="A405" s="147" t="s">
        <v>103</v>
      </c>
      <c r="B405" s="185">
        <v>7</v>
      </c>
      <c r="C405" s="185">
        <v>7</v>
      </c>
      <c r="D405" s="186" t="s">
        <v>131</v>
      </c>
      <c r="E405" s="187" t="s">
        <v>102</v>
      </c>
      <c r="F405" s="167">
        <v>755.1</v>
      </c>
      <c r="G405" s="160">
        <v>755.05</v>
      </c>
      <c r="H405" s="154">
        <f t="shared" si="6"/>
        <v>99.993378360482041</v>
      </c>
    </row>
    <row r="406" spans="1:8" ht="33.75">
      <c r="A406" s="147" t="s">
        <v>9</v>
      </c>
      <c r="B406" s="185">
        <v>7</v>
      </c>
      <c r="C406" s="185">
        <v>7</v>
      </c>
      <c r="D406" s="186" t="s">
        <v>131</v>
      </c>
      <c r="E406" s="187" t="s">
        <v>8</v>
      </c>
      <c r="F406" s="167">
        <v>52.7</v>
      </c>
      <c r="G406" s="160">
        <v>52.7</v>
      </c>
      <c r="H406" s="154">
        <f t="shared" si="6"/>
        <v>100</v>
      </c>
    </row>
    <row r="407" spans="1:8" ht="22.5">
      <c r="A407" s="147" t="s">
        <v>17</v>
      </c>
      <c r="B407" s="185">
        <v>7</v>
      </c>
      <c r="C407" s="185">
        <v>7</v>
      </c>
      <c r="D407" s="186" t="s">
        <v>16</v>
      </c>
      <c r="E407" s="187">
        <v>0</v>
      </c>
      <c r="F407" s="167">
        <v>383.8</v>
      </c>
      <c r="G407" s="160">
        <v>321.07</v>
      </c>
      <c r="H407" s="154">
        <f t="shared" si="6"/>
        <v>83.655549765502855</v>
      </c>
    </row>
    <row r="408" spans="1:8">
      <c r="A408" s="147" t="s">
        <v>130</v>
      </c>
      <c r="B408" s="185">
        <v>7</v>
      </c>
      <c r="C408" s="185">
        <v>7</v>
      </c>
      <c r="D408" s="186" t="s">
        <v>129</v>
      </c>
      <c r="E408" s="187">
        <v>0</v>
      </c>
      <c r="F408" s="167">
        <v>383.8</v>
      </c>
      <c r="G408" s="160">
        <v>321.07</v>
      </c>
      <c r="H408" s="154">
        <f t="shared" si="6"/>
        <v>83.655549765502855</v>
      </c>
    </row>
    <row r="409" spans="1:8" ht="22.5">
      <c r="A409" s="147" t="s">
        <v>128</v>
      </c>
      <c r="B409" s="185">
        <v>7</v>
      </c>
      <c r="C409" s="185">
        <v>7</v>
      </c>
      <c r="D409" s="186" t="s">
        <v>127</v>
      </c>
      <c r="E409" s="187">
        <v>0</v>
      </c>
      <c r="F409" s="167">
        <v>383.8</v>
      </c>
      <c r="G409" s="160">
        <v>321.07</v>
      </c>
      <c r="H409" s="154">
        <f t="shared" si="6"/>
        <v>83.655549765502855</v>
      </c>
    </row>
    <row r="410" spans="1:8" ht="22.5">
      <c r="A410" s="147" t="s">
        <v>12</v>
      </c>
      <c r="B410" s="185">
        <v>7</v>
      </c>
      <c r="C410" s="185">
        <v>7</v>
      </c>
      <c r="D410" s="186" t="s">
        <v>127</v>
      </c>
      <c r="E410" s="187" t="s">
        <v>10</v>
      </c>
      <c r="F410" s="167">
        <v>383.8</v>
      </c>
      <c r="G410" s="160">
        <v>321.07</v>
      </c>
      <c r="H410" s="154">
        <f t="shared" si="6"/>
        <v>83.655549765502855</v>
      </c>
    </row>
    <row r="411" spans="1:8">
      <c r="A411" s="147" t="s">
        <v>126</v>
      </c>
      <c r="B411" s="185">
        <v>7</v>
      </c>
      <c r="C411" s="185">
        <v>9</v>
      </c>
      <c r="D411" s="186">
        <v>0</v>
      </c>
      <c r="E411" s="187">
        <v>0</v>
      </c>
      <c r="F411" s="167">
        <v>31006.5</v>
      </c>
      <c r="G411" s="160">
        <v>27947.55</v>
      </c>
      <c r="H411" s="154">
        <f t="shared" si="6"/>
        <v>90.134487929950168</v>
      </c>
    </row>
    <row r="412" spans="1:8" ht="22.5">
      <c r="A412" s="147" t="s">
        <v>49</v>
      </c>
      <c r="B412" s="185">
        <v>7</v>
      </c>
      <c r="C412" s="185">
        <v>9</v>
      </c>
      <c r="D412" s="186" t="s">
        <v>48</v>
      </c>
      <c r="E412" s="187">
        <v>0</v>
      </c>
      <c r="F412" s="167">
        <v>17502.7</v>
      </c>
      <c r="G412" s="160">
        <v>15671.4</v>
      </c>
      <c r="H412" s="154">
        <f t="shared" si="6"/>
        <v>89.537042856245037</v>
      </c>
    </row>
    <row r="413" spans="1:8" ht="22.5">
      <c r="A413" s="147" t="s">
        <v>123</v>
      </c>
      <c r="B413" s="185">
        <v>7</v>
      </c>
      <c r="C413" s="185">
        <v>9</v>
      </c>
      <c r="D413" s="186" t="s">
        <v>122</v>
      </c>
      <c r="E413" s="187">
        <v>0</v>
      </c>
      <c r="F413" s="167">
        <v>17502.7</v>
      </c>
      <c r="G413" s="160">
        <v>15642.6</v>
      </c>
      <c r="H413" s="154">
        <f t="shared" si="6"/>
        <v>89.372496814777151</v>
      </c>
    </row>
    <row r="414" spans="1:8" ht="22.5">
      <c r="A414" s="147" t="s">
        <v>89</v>
      </c>
      <c r="B414" s="185">
        <v>7</v>
      </c>
      <c r="C414" s="185">
        <v>9</v>
      </c>
      <c r="D414" s="186" t="s">
        <v>122</v>
      </c>
      <c r="E414" s="187" t="s">
        <v>88</v>
      </c>
      <c r="F414" s="167">
        <v>9745</v>
      </c>
      <c r="G414" s="160">
        <v>8779.51</v>
      </c>
      <c r="H414" s="154">
        <f t="shared" si="6"/>
        <v>90.092457670600311</v>
      </c>
    </row>
    <row r="415" spans="1:8" ht="22.5">
      <c r="A415" s="147" t="s">
        <v>121</v>
      </c>
      <c r="B415" s="185">
        <v>7</v>
      </c>
      <c r="C415" s="185">
        <v>9</v>
      </c>
      <c r="D415" s="186" t="s">
        <v>122</v>
      </c>
      <c r="E415" s="187" t="s">
        <v>120</v>
      </c>
      <c r="F415" s="167">
        <v>207.4</v>
      </c>
      <c r="G415" s="160">
        <v>84.96</v>
      </c>
      <c r="H415" s="154">
        <f t="shared" si="6"/>
        <v>40.964320154291222</v>
      </c>
    </row>
    <row r="416" spans="1:8" ht="22.5">
      <c r="A416" s="147" t="s">
        <v>608</v>
      </c>
      <c r="B416" s="185">
        <v>7</v>
      </c>
      <c r="C416" s="185">
        <v>9</v>
      </c>
      <c r="D416" s="186" t="s">
        <v>122</v>
      </c>
      <c r="E416" s="187" t="s">
        <v>609</v>
      </c>
      <c r="F416" s="167">
        <v>5902.9</v>
      </c>
      <c r="G416" s="160">
        <v>5311.92</v>
      </c>
      <c r="H416" s="154">
        <f t="shared" si="6"/>
        <v>89.988310830269867</v>
      </c>
    </row>
    <row r="417" spans="1:8" ht="22.5">
      <c r="A417" s="147" t="s">
        <v>33</v>
      </c>
      <c r="B417" s="185">
        <v>7</v>
      </c>
      <c r="C417" s="185">
        <v>9</v>
      </c>
      <c r="D417" s="186" t="s">
        <v>122</v>
      </c>
      <c r="E417" s="187" t="s">
        <v>32</v>
      </c>
      <c r="F417" s="167">
        <v>433.6</v>
      </c>
      <c r="G417" s="160">
        <v>259.04000000000002</v>
      </c>
      <c r="H417" s="154">
        <f t="shared" si="6"/>
        <v>59.741697416974169</v>
      </c>
    </row>
    <row r="418" spans="1:8" ht="22.5">
      <c r="A418" s="147" t="s">
        <v>12</v>
      </c>
      <c r="B418" s="185">
        <v>7</v>
      </c>
      <c r="C418" s="185">
        <v>9</v>
      </c>
      <c r="D418" s="186" t="s">
        <v>122</v>
      </c>
      <c r="E418" s="187" t="s">
        <v>10</v>
      </c>
      <c r="F418" s="167">
        <v>543.6</v>
      </c>
      <c r="G418" s="160">
        <v>536.9699999999998</v>
      </c>
      <c r="H418" s="154">
        <f t="shared" si="6"/>
        <v>98.780353200882971</v>
      </c>
    </row>
    <row r="419" spans="1:8" ht="56.25">
      <c r="A419" s="149" t="s">
        <v>23</v>
      </c>
      <c r="B419" s="185">
        <v>7</v>
      </c>
      <c r="C419" s="185">
        <v>9</v>
      </c>
      <c r="D419" s="186" t="s">
        <v>122</v>
      </c>
      <c r="E419" s="187" t="s">
        <v>22</v>
      </c>
      <c r="F419" s="167">
        <v>12.2</v>
      </c>
      <c r="G419" s="160">
        <v>12.16</v>
      </c>
      <c r="H419" s="154">
        <f t="shared" si="6"/>
        <v>99.672131147540995</v>
      </c>
    </row>
    <row r="420" spans="1:8">
      <c r="A420" s="147" t="s">
        <v>21</v>
      </c>
      <c r="B420" s="185">
        <v>7</v>
      </c>
      <c r="C420" s="185">
        <v>9</v>
      </c>
      <c r="D420" s="186" t="s">
        <v>122</v>
      </c>
      <c r="E420" s="187" t="s">
        <v>20</v>
      </c>
      <c r="F420" s="167">
        <v>7.3</v>
      </c>
      <c r="G420" s="160">
        <v>7.3</v>
      </c>
      <c r="H420" s="154">
        <f t="shared" si="6"/>
        <v>100</v>
      </c>
    </row>
    <row r="421" spans="1:8">
      <c r="A421" s="147" t="s">
        <v>87</v>
      </c>
      <c r="B421" s="185">
        <v>7</v>
      </c>
      <c r="C421" s="185">
        <v>9</v>
      </c>
      <c r="D421" s="186" t="s">
        <v>122</v>
      </c>
      <c r="E421" s="187" t="s">
        <v>86</v>
      </c>
      <c r="F421" s="167">
        <v>650.70000000000005</v>
      </c>
      <c r="G421" s="160">
        <v>650.74</v>
      </c>
      <c r="H421" s="154">
        <f t="shared" si="6"/>
        <v>100.00614722606423</v>
      </c>
    </row>
    <row r="422" spans="1:8" ht="22.5">
      <c r="A422" s="147" t="s">
        <v>493</v>
      </c>
      <c r="B422" s="185">
        <v>7</v>
      </c>
      <c r="C422" s="185">
        <v>9</v>
      </c>
      <c r="D422" s="186" t="s">
        <v>28</v>
      </c>
      <c r="E422" s="187">
        <v>0</v>
      </c>
      <c r="F422" s="167">
        <v>4472.5</v>
      </c>
      <c r="G422" s="160">
        <v>4195.1000000000004</v>
      </c>
      <c r="H422" s="154">
        <f t="shared" si="6"/>
        <v>93.797652319731711</v>
      </c>
    </row>
    <row r="423" spans="1:8">
      <c r="A423" s="147" t="s">
        <v>603</v>
      </c>
      <c r="B423" s="185">
        <v>7</v>
      </c>
      <c r="C423" s="185">
        <v>9</v>
      </c>
      <c r="D423" s="186" t="s">
        <v>28</v>
      </c>
      <c r="E423" s="187" t="s">
        <v>604</v>
      </c>
      <c r="F423" s="167">
        <v>2404.1999999999998</v>
      </c>
      <c r="G423" s="160">
        <v>2142.9100000000003</v>
      </c>
      <c r="H423" s="154">
        <f t="shared" si="6"/>
        <v>89.131935779053336</v>
      </c>
    </row>
    <row r="424" spans="1:8" ht="22.5">
      <c r="A424" s="147" t="s">
        <v>27</v>
      </c>
      <c r="B424" s="185">
        <v>7</v>
      </c>
      <c r="C424" s="185">
        <v>9</v>
      </c>
      <c r="D424" s="186" t="s">
        <v>28</v>
      </c>
      <c r="E424" s="187" t="s">
        <v>26</v>
      </c>
      <c r="F424" s="167">
        <v>12</v>
      </c>
      <c r="G424" s="160">
        <v>12.02</v>
      </c>
      <c r="H424" s="154">
        <f t="shared" si="6"/>
        <v>100.16666666666667</v>
      </c>
    </row>
    <row r="425" spans="1:8" ht="33.75">
      <c r="A425" s="147" t="s">
        <v>605</v>
      </c>
      <c r="B425" s="185">
        <v>7</v>
      </c>
      <c r="C425" s="185">
        <v>9</v>
      </c>
      <c r="D425" s="186" t="s">
        <v>28</v>
      </c>
      <c r="E425" s="187" t="s">
        <v>606</v>
      </c>
      <c r="F425" s="167">
        <v>1951.2</v>
      </c>
      <c r="G425" s="160">
        <v>1946.13</v>
      </c>
      <c r="H425" s="154">
        <f t="shared" si="6"/>
        <v>99.740159901599029</v>
      </c>
    </row>
    <row r="426" spans="1:8" ht="22.5">
      <c r="A426" s="147" t="s">
        <v>12</v>
      </c>
      <c r="B426" s="185">
        <v>7</v>
      </c>
      <c r="C426" s="185">
        <v>9</v>
      </c>
      <c r="D426" s="186" t="s">
        <v>28</v>
      </c>
      <c r="E426" s="187" t="s">
        <v>10</v>
      </c>
      <c r="F426" s="167">
        <v>105.1</v>
      </c>
      <c r="G426" s="160">
        <v>93.99</v>
      </c>
      <c r="H426" s="154">
        <f t="shared" si="6"/>
        <v>89.429115128449098</v>
      </c>
    </row>
    <row r="427" spans="1:8" ht="22.5">
      <c r="A427" s="147" t="s">
        <v>119</v>
      </c>
      <c r="B427" s="185">
        <v>7</v>
      </c>
      <c r="C427" s="185">
        <v>9</v>
      </c>
      <c r="D427" s="186" t="s">
        <v>118</v>
      </c>
      <c r="E427" s="187">
        <v>0</v>
      </c>
      <c r="F427" s="167">
        <v>9031.2999999999993</v>
      </c>
      <c r="G427" s="160">
        <v>8109.9</v>
      </c>
      <c r="H427" s="154">
        <f t="shared" si="6"/>
        <v>89.797703542125717</v>
      </c>
    </row>
    <row r="428" spans="1:8" ht="22.5">
      <c r="A428" s="147" t="s">
        <v>115</v>
      </c>
      <c r="B428" s="185">
        <v>7</v>
      </c>
      <c r="C428" s="185">
        <v>9</v>
      </c>
      <c r="D428" s="186" t="s">
        <v>114</v>
      </c>
      <c r="E428" s="187">
        <v>0</v>
      </c>
      <c r="F428" s="167">
        <v>9031.2999999999993</v>
      </c>
      <c r="G428" s="160">
        <v>8109.9</v>
      </c>
      <c r="H428" s="154">
        <f t="shared" si="6"/>
        <v>89.797703542125717</v>
      </c>
    </row>
    <row r="429" spans="1:8" ht="22.5">
      <c r="A429" s="147" t="s">
        <v>33</v>
      </c>
      <c r="B429" s="185">
        <v>7</v>
      </c>
      <c r="C429" s="185">
        <v>9</v>
      </c>
      <c r="D429" s="186" t="s">
        <v>114</v>
      </c>
      <c r="E429" s="187" t="s">
        <v>32</v>
      </c>
      <c r="F429" s="167">
        <v>4416.6000000000004</v>
      </c>
      <c r="G429" s="160">
        <v>3921.87</v>
      </c>
      <c r="H429" s="154">
        <f t="shared" si="6"/>
        <v>88.798396956935193</v>
      </c>
    </row>
    <row r="430" spans="1:8" ht="22.5">
      <c r="A430" s="147" t="s">
        <v>12</v>
      </c>
      <c r="B430" s="185">
        <v>7</v>
      </c>
      <c r="C430" s="185">
        <v>9</v>
      </c>
      <c r="D430" s="186" t="s">
        <v>114</v>
      </c>
      <c r="E430" s="187" t="s">
        <v>10</v>
      </c>
      <c r="F430" s="167">
        <v>4426.7</v>
      </c>
      <c r="G430" s="160">
        <v>4000.83</v>
      </c>
      <c r="H430" s="154">
        <f t="shared" si="6"/>
        <v>90.379515214493864</v>
      </c>
    </row>
    <row r="431" spans="1:8" ht="56.25">
      <c r="A431" s="149" t="s">
        <v>23</v>
      </c>
      <c r="B431" s="185">
        <v>7</v>
      </c>
      <c r="C431" s="185">
        <v>9</v>
      </c>
      <c r="D431" s="186" t="s">
        <v>114</v>
      </c>
      <c r="E431" s="187" t="s">
        <v>22</v>
      </c>
      <c r="F431" s="167">
        <v>84.1</v>
      </c>
      <c r="G431" s="160">
        <v>83.3</v>
      </c>
      <c r="H431" s="154">
        <f t="shared" si="6"/>
        <v>99.048751486325799</v>
      </c>
    </row>
    <row r="432" spans="1:8">
      <c r="A432" s="147" t="s">
        <v>21</v>
      </c>
      <c r="B432" s="185">
        <v>7</v>
      </c>
      <c r="C432" s="185">
        <v>9</v>
      </c>
      <c r="D432" s="186" t="s">
        <v>114</v>
      </c>
      <c r="E432" s="187" t="s">
        <v>20</v>
      </c>
      <c r="F432" s="167">
        <v>10.7</v>
      </c>
      <c r="G432" s="160">
        <v>10.68</v>
      </c>
      <c r="H432" s="154">
        <f t="shared" si="6"/>
        <v>99.813084112149539</v>
      </c>
    </row>
    <row r="433" spans="1:8">
      <c r="A433" s="147" t="s">
        <v>87</v>
      </c>
      <c r="B433" s="185">
        <v>7</v>
      </c>
      <c r="C433" s="185">
        <v>9</v>
      </c>
      <c r="D433" s="186" t="s">
        <v>114</v>
      </c>
      <c r="E433" s="187" t="s">
        <v>86</v>
      </c>
      <c r="F433" s="167">
        <v>93.2</v>
      </c>
      <c r="G433" s="160">
        <v>93.22</v>
      </c>
      <c r="H433" s="154">
        <f t="shared" si="6"/>
        <v>100.02145922746782</v>
      </c>
    </row>
    <row r="434" spans="1:8">
      <c r="A434" s="147" t="s">
        <v>111</v>
      </c>
      <c r="B434" s="185">
        <v>8</v>
      </c>
      <c r="C434" s="185">
        <v>0</v>
      </c>
      <c r="D434" s="186">
        <v>0</v>
      </c>
      <c r="E434" s="187">
        <v>0</v>
      </c>
      <c r="F434" s="167">
        <v>47279.199999999997</v>
      </c>
      <c r="G434" s="160">
        <v>37055.440000000002</v>
      </c>
      <c r="H434" s="154">
        <f t="shared" si="6"/>
        <v>78.375776239868699</v>
      </c>
    </row>
    <row r="435" spans="1:8">
      <c r="A435" s="149" t="s">
        <v>110</v>
      </c>
      <c r="B435" s="185">
        <v>8</v>
      </c>
      <c r="C435" s="185">
        <v>1</v>
      </c>
      <c r="D435" s="186">
        <v>0</v>
      </c>
      <c r="E435" s="187">
        <v>0</v>
      </c>
      <c r="F435" s="167">
        <v>34215.4</v>
      </c>
      <c r="G435" s="160">
        <v>28639.119999999999</v>
      </c>
      <c r="H435" s="154">
        <f t="shared" si="6"/>
        <v>83.702426392793882</v>
      </c>
    </row>
    <row r="436" spans="1:8" ht="22.5">
      <c r="A436" s="147" t="s">
        <v>241</v>
      </c>
      <c r="B436" s="185">
        <v>8</v>
      </c>
      <c r="C436" s="185">
        <v>1</v>
      </c>
      <c r="D436" s="186" t="s">
        <v>240</v>
      </c>
      <c r="E436" s="187">
        <v>0</v>
      </c>
      <c r="F436" s="167">
        <v>350.7</v>
      </c>
      <c r="G436" s="160">
        <v>350.7</v>
      </c>
      <c r="H436" s="154">
        <f t="shared" si="6"/>
        <v>100</v>
      </c>
    </row>
    <row r="437" spans="1:8">
      <c r="A437" s="147" t="s">
        <v>660</v>
      </c>
      <c r="B437" s="185">
        <v>8</v>
      </c>
      <c r="C437" s="185">
        <v>1</v>
      </c>
      <c r="D437" s="186" t="s">
        <v>661</v>
      </c>
      <c r="E437" s="187">
        <v>0</v>
      </c>
      <c r="F437" s="167">
        <v>350.7</v>
      </c>
      <c r="G437" s="160">
        <v>350.7</v>
      </c>
      <c r="H437" s="154">
        <f t="shared" si="6"/>
        <v>100</v>
      </c>
    </row>
    <row r="438" spans="1:8">
      <c r="A438" s="147" t="s">
        <v>662</v>
      </c>
      <c r="B438" s="185">
        <v>8</v>
      </c>
      <c r="C438" s="185">
        <v>1</v>
      </c>
      <c r="D438" s="186" t="s">
        <v>663</v>
      </c>
      <c r="E438" s="187">
        <v>0</v>
      </c>
      <c r="F438" s="167">
        <v>350.7</v>
      </c>
      <c r="G438" s="160">
        <v>350.7</v>
      </c>
      <c r="H438" s="154">
        <f t="shared" si="6"/>
        <v>100</v>
      </c>
    </row>
    <row r="439" spans="1:8" ht="22.5">
      <c r="A439" s="147" t="s">
        <v>12</v>
      </c>
      <c r="B439" s="185">
        <v>8</v>
      </c>
      <c r="C439" s="185">
        <v>1</v>
      </c>
      <c r="D439" s="186" t="s">
        <v>663</v>
      </c>
      <c r="E439" s="187" t="s">
        <v>10</v>
      </c>
      <c r="F439" s="167">
        <v>350.7</v>
      </c>
      <c r="G439" s="160">
        <v>350.7</v>
      </c>
      <c r="H439" s="154">
        <f t="shared" si="6"/>
        <v>100</v>
      </c>
    </row>
    <row r="440" spans="1:8" ht="22.5">
      <c r="A440" s="147" t="s">
        <v>100</v>
      </c>
      <c r="B440" s="185">
        <v>8</v>
      </c>
      <c r="C440" s="185">
        <v>1</v>
      </c>
      <c r="D440" s="186" t="s">
        <v>99</v>
      </c>
      <c r="E440" s="187">
        <v>0</v>
      </c>
      <c r="F440" s="167">
        <v>33864.699999999997</v>
      </c>
      <c r="G440" s="160">
        <v>28288.42</v>
      </c>
      <c r="H440" s="154">
        <f t="shared" si="6"/>
        <v>83.533650084010787</v>
      </c>
    </row>
    <row r="441" spans="1:8" ht="22.5">
      <c r="A441" s="147" t="s">
        <v>109</v>
      </c>
      <c r="B441" s="185">
        <v>8</v>
      </c>
      <c r="C441" s="185">
        <v>1</v>
      </c>
      <c r="D441" s="186" t="s">
        <v>108</v>
      </c>
      <c r="E441" s="187">
        <v>0</v>
      </c>
      <c r="F441" s="167">
        <v>19802.3</v>
      </c>
      <c r="G441" s="160">
        <v>16133.29</v>
      </c>
      <c r="H441" s="154">
        <f t="shared" si="6"/>
        <v>81.471798730450502</v>
      </c>
    </row>
    <row r="442" spans="1:8" ht="22.5">
      <c r="A442" s="147" t="s">
        <v>506</v>
      </c>
      <c r="B442" s="185">
        <v>8</v>
      </c>
      <c r="C442" s="185">
        <v>1</v>
      </c>
      <c r="D442" s="186" t="s">
        <v>507</v>
      </c>
      <c r="E442" s="187">
        <v>0</v>
      </c>
      <c r="F442" s="167">
        <v>16957</v>
      </c>
      <c r="G442" s="160">
        <v>13693.09</v>
      </c>
      <c r="H442" s="154">
        <f t="shared" si="6"/>
        <v>80.751842896738808</v>
      </c>
    </row>
    <row r="443" spans="1:8" ht="33.75">
      <c r="A443" s="147" t="s">
        <v>103</v>
      </c>
      <c r="B443" s="185">
        <v>8</v>
      </c>
      <c r="C443" s="185">
        <v>1</v>
      </c>
      <c r="D443" s="186" t="s">
        <v>507</v>
      </c>
      <c r="E443" s="187" t="s">
        <v>102</v>
      </c>
      <c r="F443" s="160">
        <v>16957</v>
      </c>
      <c r="G443" s="160">
        <v>13693.09</v>
      </c>
      <c r="H443" s="154">
        <f t="shared" si="6"/>
        <v>80.751842896738808</v>
      </c>
    </row>
    <row r="444" spans="1:8" ht="45">
      <c r="A444" s="147" t="s">
        <v>664</v>
      </c>
      <c r="B444" s="185">
        <v>8</v>
      </c>
      <c r="C444" s="185">
        <v>1</v>
      </c>
      <c r="D444" s="186" t="s">
        <v>665</v>
      </c>
      <c r="E444" s="187">
        <v>0</v>
      </c>
      <c r="F444" s="160">
        <v>1956</v>
      </c>
      <c r="G444" s="160">
        <v>1855.9</v>
      </c>
      <c r="H444" s="154">
        <f t="shared" si="6"/>
        <v>94.882413087934566</v>
      </c>
    </row>
    <row r="445" spans="1:8" ht="33.75">
      <c r="A445" s="147" t="s">
        <v>103</v>
      </c>
      <c r="B445" s="185">
        <v>8</v>
      </c>
      <c r="C445" s="185">
        <v>1</v>
      </c>
      <c r="D445" s="186" t="s">
        <v>665</v>
      </c>
      <c r="E445" s="187" t="s">
        <v>102</v>
      </c>
      <c r="F445" s="160">
        <v>1956</v>
      </c>
      <c r="G445" s="160">
        <v>1855.9</v>
      </c>
      <c r="H445" s="154">
        <f t="shared" si="6"/>
        <v>94.882413087934566</v>
      </c>
    </row>
    <row r="446" spans="1:8" ht="33.75">
      <c r="A446" s="147" t="s">
        <v>107</v>
      </c>
      <c r="B446" s="185">
        <v>8</v>
      </c>
      <c r="C446" s="185">
        <v>1</v>
      </c>
      <c r="D446" s="186" t="s">
        <v>106</v>
      </c>
      <c r="E446" s="187">
        <v>0</v>
      </c>
      <c r="F446" s="160">
        <v>889.3</v>
      </c>
      <c r="G446" s="160">
        <v>584.29999999999995</v>
      </c>
      <c r="H446" s="154">
        <f t="shared" si="6"/>
        <v>65.70336219498482</v>
      </c>
    </row>
    <row r="447" spans="1:8" ht="22.5">
      <c r="A447" s="147" t="s">
        <v>12</v>
      </c>
      <c r="B447" s="185">
        <v>8</v>
      </c>
      <c r="C447" s="185">
        <v>1</v>
      </c>
      <c r="D447" s="186" t="s">
        <v>106</v>
      </c>
      <c r="E447" s="187" t="s">
        <v>10</v>
      </c>
      <c r="F447" s="160">
        <v>889.3</v>
      </c>
      <c r="G447" s="160">
        <v>584.29999999999995</v>
      </c>
      <c r="H447" s="154">
        <f t="shared" si="6"/>
        <v>65.70336219498482</v>
      </c>
    </row>
    <row r="448" spans="1:8">
      <c r="A448" s="147" t="s">
        <v>105</v>
      </c>
      <c r="B448" s="185">
        <v>8</v>
      </c>
      <c r="C448" s="185">
        <v>1</v>
      </c>
      <c r="D448" s="186" t="s">
        <v>104</v>
      </c>
      <c r="E448" s="187">
        <v>0</v>
      </c>
      <c r="F448" s="160">
        <v>14062.4</v>
      </c>
      <c r="G448" s="160">
        <v>12155.13</v>
      </c>
      <c r="H448" s="154">
        <f t="shared" si="6"/>
        <v>86.437094663784279</v>
      </c>
    </row>
    <row r="449" spans="1:8" ht="22.5">
      <c r="A449" s="147" t="s">
        <v>508</v>
      </c>
      <c r="B449" s="185">
        <v>8</v>
      </c>
      <c r="C449" s="185">
        <v>1</v>
      </c>
      <c r="D449" s="186" t="s">
        <v>509</v>
      </c>
      <c r="E449" s="187">
        <v>0</v>
      </c>
      <c r="F449" s="160">
        <v>14057.4</v>
      </c>
      <c r="G449" s="160">
        <v>12150.13</v>
      </c>
      <c r="H449" s="154">
        <f t="shared" si="6"/>
        <v>86.432270547896479</v>
      </c>
    </row>
    <row r="450" spans="1:8" ht="33.75">
      <c r="A450" s="147" t="s">
        <v>103</v>
      </c>
      <c r="B450" s="185">
        <v>8</v>
      </c>
      <c r="C450" s="185">
        <v>1</v>
      </c>
      <c r="D450" s="186" t="s">
        <v>509</v>
      </c>
      <c r="E450" s="187" t="s">
        <v>102</v>
      </c>
      <c r="F450" s="160">
        <v>14057.4</v>
      </c>
      <c r="G450" s="160">
        <v>12150.13</v>
      </c>
      <c r="H450" s="154">
        <f t="shared" si="6"/>
        <v>86.432270547896479</v>
      </c>
    </row>
    <row r="451" spans="1:8" ht="33.75">
      <c r="A451" s="147" t="s">
        <v>716</v>
      </c>
      <c r="B451" s="185">
        <v>8</v>
      </c>
      <c r="C451" s="185">
        <v>1</v>
      </c>
      <c r="D451" s="186" t="s">
        <v>717</v>
      </c>
      <c r="E451" s="187">
        <v>0</v>
      </c>
      <c r="F451" s="160">
        <v>5</v>
      </c>
      <c r="G451" s="160">
        <v>5</v>
      </c>
      <c r="H451" s="154">
        <f t="shared" si="6"/>
        <v>100</v>
      </c>
    </row>
    <row r="452" spans="1:8" ht="33.75">
      <c r="A452" s="147" t="s">
        <v>103</v>
      </c>
      <c r="B452" s="185">
        <v>8</v>
      </c>
      <c r="C452" s="185">
        <v>1</v>
      </c>
      <c r="D452" s="186" t="s">
        <v>717</v>
      </c>
      <c r="E452" s="187" t="s">
        <v>102</v>
      </c>
      <c r="F452" s="160">
        <v>5</v>
      </c>
      <c r="G452" s="160">
        <v>5</v>
      </c>
      <c r="H452" s="154">
        <f t="shared" si="6"/>
        <v>100</v>
      </c>
    </row>
    <row r="453" spans="1:8">
      <c r="A453" s="147" t="s">
        <v>101</v>
      </c>
      <c r="B453" s="185">
        <v>8</v>
      </c>
      <c r="C453" s="185">
        <v>4</v>
      </c>
      <c r="D453" s="186">
        <v>0</v>
      </c>
      <c r="E453" s="187">
        <v>0</v>
      </c>
      <c r="F453" s="160">
        <v>13063.8</v>
      </c>
      <c r="G453" s="160">
        <v>8416.32</v>
      </c>
      <c r="H453" s="154">
        <f t="shared" si="6"/>
        <v>64.424746245349752</v>
      </c>
    </row>
    <row r="454" spans="1:8" ht="22.5">
      <c r="A454" s="147" t="s">
        <v>100</v>
      </c>
      <c r="B454" s="185">
        <v>8</v>
      </c>
      <c r="C454" s="185">
        <v>4</v>
      </c>
      <c r="D454" s="186" t="s">
        <v>99</v>
      </c>
      <c r="E454" s="187">
        <v>0</v>
      </c>
      <c r="F454" s="160">
        <v>12257.9</v>
      </c>
      <c r="G454" s="160">
        <v>7889.13</v>
      </c>
      <c r="H454" s="154">
        <f t="shared" si="6"/>
        <v>64.35955587824995</v>
      </c>
    </row>
    <row r="455" spans="1:8" ht="22.5">
      <c r="A455" s="147" t="s">
        <v>109</v>
      </c>
      <c r="B455" s="185">
        <v>8</v>
      </c>
      <c r="C455" s="185">
        <v>4</v>
      </c>
      <c r="D455" s="186" t="s">
        <v>108</v>
      </c>
      <c r="E455" s="187">
        <v>0</v>
      </c>
      <c r="F455" s="160">
        <v>1583.2</v>
      </c>
      <c r="G455" s="160">
        <v>383.22</v>
      </c>
      <c r="H455" s="154">
        <f t="shared" si="6"/>
        <v>24.205406771096513</v>
      </c>
    </row>
    <row r="456" spans="1:8" ht="22.5">
      <c r="A456" s="149" t="s">
        <v>506</v>
      </c>
      <c r="B456" s="185">
        <v>8</v>
      </c>
      <c r="C456" s="185">
        <v>4</v>
      </c>
      <c r="D456" s="186" t="s">
        <v>507</v>
      </c>
      <c r="E456" s="187">
        <v>0</v>
      </c>
      <c r="F456" s="160">
        <v>1583.2</v>
      </c>
      <c r="G456" s="160">
        <v>383.22</v>
      </c>
      <c r="H456" s="154">
        <f t="shared" si="6"/>
        <v>24.205406771096513</v>
      </c>
    </row>
    <row r="457" spans="1:8" ht="33.75">
      <c r="A457" s="147" t="s">
        <v>103</v>
      </c>
      <c r="B457" s="185">
        <v>8</v>
      </c>
      <c r="C457" s="185">
        <v>4</v>
      </c>
      <c r="D457" s="186" t="s">
        <v>507</v>
      </c>
      <c r="E457" s="187" t="s">
        <v>102</v>
      </c>
      <c r="F457" s="160">
        <v>1583.2</v>
      </c>
      <c r="G457" s="160">
        <v>383.22</v>
      </c>
      <c r="H457" s="154">
        <f t="shared" si="6"/>
        <v>24.205406771096513</v>
      </c>
    </row>
    <row r="458" spans="1:8">
      <c r="A458" s="147" t="s">
        <v>105</v>
      </c>
      <c r="B458" s="185">
        <v>8</v>
      </c>
      <c r="C458" s="185">
        <v>4</v>
      </c>
      <c r="D458" s="186" t="s">
        <v>104</v>
      </c>
      <c r="E458" s="187">
        <v>0</v>
      </c>
      <c r="F458" s="160">
        <v>1489</v>
      </c>
      <c r="G458" s="160">
        <v>423.96</v>
      </c>
      <c r="H458" s="154">
        <f t="shared" ref="H458:H521" si="7">G458/F458*100</f>
        <v>28.472800537273336</v>
      </c>
    </row>
    <row r="459" spans="1:8" ht="22.5">
      <c r="A459" s="147" t="s">
        <v>508</v>
      </c>
      <c r="B459" s="185">
        <v>8</v>
      </c>
      <c r="C459" s="185">
        <v>4</v>
      </c>
      <c r="D459" s="186" t="s">
        <v>509</v>
      </c>
      <c r="E459" s="187">
        <v>0</v>
      </c>
      <c r="F459" s="160">
        <v>1489</v>
      </c>
      <c r="G459" s="160">
        <v>423.96</v>
      </c>
      <c r="H459" s="154">
        <f t="shared" si="7"/>
        <v>28.472800537273336</v>
      </c>
    </row>
    <row r="460" spans="1:8" ht="33.75">
      <c r="A460" s="147" t="s">
        <v>103</v>
      </c>
      <c r="B460" s="185">
        <v>8</v>
      </c>
      <c r="C460" s="185">
        <v>4</v>
      </c>
      <c r="D460" s="186" t="s">
        <v>509</v>
      </c>
      <c r="E460" s="187" t="s">
        <v>102</v>
      </c>
      <c r="F460" s="160">
        <v>1489</v>
      </c>
      <c r="G460" s="160">
        <v>423.96</v>
      </c>
      <c r="H460" s="154">
        <f t="shared" si="7"/>
        <v>28.472800537273336</v>
      </c>
    </row>
    <row r="461" spans="1:8" ht="22.5">
      <c r="A461" s="147" t="s">
        <v>98</v>
      </c>
      <c r="B461" s="185">
        <v>8</v>
      </c>
      <c r="C461" s="185">
        <v>4</v>
      </c>
      <c r="D461" s="186" t="s">
        <v>97</v>
      </c>
      <c r="E461" s="187">
        <v>0</v>
      </c>
      <c r="F461" s="160">
        <v>9185.7000000000007</v>
      </c>
      <c r="G461" s="160">
        <v>7081.95</v>
      </c>
      <c r="H461" s="154">
        <f t="shared" si="7"/>
        <v>77.097553806460027</v>
      </c>
    </row>
    <row r="462" spans="1:8" ht="33.75">
      <c r="A462" s="147" t="s">
        <v>505</v>
      </c>
      <c r="B462" s="185">
        <v>8</v>
      </c>
      <c r="C462" s="185">
        <v>4</v>
      </c>
      <c r="D462" s="186" t="s">
        <v>510</v>
      </c>
      <c r="E462" s="187">
        <v>0</v>
      </c>
      <c r="F462" s="160">
        <v>9185.7000000000007</v>
      </c>
      <c r="G462" s="160">
        <v>7081.95</v>
      </c>
      <c r="H462" s="154">
        <f t="shared" si="7"/>
        <v>77.097553806460027</v>
      </c>
    </row>
    <row r="463" spans="1:8" ht="22.5">
      <c r="A463" s="147" t="s">
        <v>89</v>
      </c>
      <c r="B463" s="185">
        <v>8</v>
      </c>
      <c r="C463" s="185">
        <v>4</v>
      </c>
      <c r="D463" s="186" t="s">
        <v>510</v>
      </c>
      <c r="E463" s="187" t="s">
        <v>88</v>
      </c>
      <c r="F463" s="160">
        <v>5638.2</v>
      </c>
      <c r="G463" s="160">
        <v>4299.57</v>
      </c>
      <c r="H463" s="154">
        <f t="shared" si="7"/>
        <v>76.257848249441309</v>
      </c>
    </row>
    <row r="464" spans="1:8" ht="22.5">
      <c r="A464" s="147" t="s">
        <v>121</v>
      </c>
      <c r="B464" s="185">
        <v>8</v>
      </c>
      <c r="C464" s="185">
        <v>4</v>
      </c>
      <c r="D464" s="186" t="s">
        <v>510</v>
      </c>
      <c r="E464" s="187" t="s">
        <v>120</v>
      </c>
      <c r="F464" s="160">
        <v>20.6</v>
      </c>
      <c r="G464" s="160">
        <v>20.590000000000003</v>
      </c>
      <c r="H464" s="154">
        <f t="shared" si="7"/>
        <v>99.951456310679617</v>
      </c>
    </row>
    <row r="465" spans="1:8" ht="22.5">
      <c r="A465" s="147" t="s">
        <v>608</v>
      </c>
      <c r="B465" s="185">
        <v>8</v>
      </c>
      <c r="C465" s="185">
        <v>4</v>
      </c>
      <c r="D465" s="186" t="s">
        <v>510</v>
      </c>
      <c r="E465" s="187" t="s">
        <v>609</v>
      </c>
      <c r="F465" s="160">
        <v>3349</v>
      </c>
      <c r="G465" s="160">
        <v>2583.59</v>
      </c>
      <c r="H465" s="154">
        <f t="shared" si="7"/>
        <v>77.145117945655429</v>
      </c>
    </row>
    <row r="466" spans="1:8" ht="22.5">
      <c r="A466" s="147" t="s">
        <v>33</v>
      </c>
      <c r="B466" s="185">
        <v>8</v>
      </c>
      <c r="C466" s="185">
        <v>4</v>
      </c>
      <c r="D466" s="186" t="s">
        <v>510</v>
      </c>
      <c r="E466" s="187" t="s">
        <v>32</v>
      </c>
      <c r="F466" s="160">
        <v>14.8</v>
      </c>
      <c r="G466" s="160">
        <v>14.8</v>
      </c>
      <c r="H466" s="154">
        <f t="shared" si="7"/>
        <v>100</v>
      </c>
    </row>
    <row r="467" spans="1:8" ht="22.5">
      <c r="A467" s="147" t="s">
        <v>12</v>
      </c>
      <c r="B467" s="185">
        <v>8</v>
      </c>
      <c r="C467" s="185">
        <v>4</v>
      </c>
      <c r="D467" s="186" t="s">
        <v>510</v>
      </c>
      <c r="E467" s="187" t="s">
        <v>10</v>
      </c>
      <c r="F467" s="160">
        <v>15</v>
      </c>
      <c r="G467" s="160">
        <v>15</v>
      </c>
      <c r="H467" s="154">
        <f t="shared" si="7"/>
        <v>100</v>
      </c>
    </row>
    <row r="468" spans="1:8" ht="56.25">
      <c r="A468" s="149" t="s">
        <v>23</v>
      </c>
      <c r="B468" s="185">
        <v>8</v>
      </c>
      <c r="C468" s="185">
        <v>4</v>
      </c>
      <c r="D468" s="186" t="s">
        <v>510</v>
      </c>
      <c r="E468" s="187" t="s">
        <v>22</v>
      </c>
      <c r="F468" s="160">
        <v>3.3</v>
      </c>
      <c r="G468" s="160">
        <v>3.3</v>
      </c>
      <c r="H468" s="154">
        <f t="shared" si="7"/>
        <v>100</v>
      </c>
    </row>
    <row r="469" spans="1:8">
      <c r="A469" s="147" t="s">
        <v>21</v>
      </c>
      <c r="B469" s="185">
        <v>8</v>
      </c>
      <c r="C469" s="185">
        <v>4</v>
      </c>
      <c r="D469" s="186" t="s">
        <v>510</v>
      </c>
      <c r="E469" s="187" t="s">
        <v>20</v>
      </c>
      <c r="F469" s="160">
        <v>4.5</v>
      </c>
      <c r="G469" s="160">
        <v>4.5</v>
      </c>
      <c r="H469" s="154">
        <f t="shared" si="7"/>
        <v>100</v>
      </c>
    </row>
    <row r="470" spans="1:8">
      <c r="A470" s="147" t="s">
        <v>87</v>
      </c>
      <c r="B470" s="185">
        <v>8</v>
      </c>
      <c r="C470" s="185">
        <v>4</v>
      </c>
      <c r="D470" s="186" t="s">
        <v>510</v>
      </c>
      <c r="E470" s="187" t="s">
        <v>86</v>
      </c>
      <c r="F470" s="160">
        <v>140.30000000000001</v>
      </c>
      <c r="G470" s="160">
        <v>140.6</v>
      </c>
      <c r="H470" s="154">
        <f t="shared" si="7"/>
        <v>100.21382751247326</v>
      </c>
    </row>
    <row r="471" spans="1:8" ht="22.5">
      <c r="A471" s="147" t="s">
        <v>493</v>
      </c>
      <c r="B471" s="185">
        <v>8</v>
      </c>
      <c r="C471" s="185">
        <v>4</v>
      </c>
      <c r="D471" s="186" t="s">
        <v>28</v>
      </c>
      <c r="E471" s="187">
        <v>0</v>
      </c>
      <c r="F471" s="160">
        <v>805.9</v>
      </c>
      <c r="G471" s="160">
        <v>527.19000000000005</v>
      </c>
      <c r="H471" s="154">
        <f t="shared" si="7"/>
        <v>65.416304752450685</v>
      </c>
    </row>
    <row r="472" spans="1:8">
      <c r="A472" s="147" t="s">
        <v>603</v>
      </c>
      <c r="B472" s="185">
        <v>8</v>
      </c>
      <c r="C472" s="185">
        <v>4</v>
      </c>
      <c r="D472" s="186" t="s">
        <v>28</v>
      </c>
      <c r="E472" s="187" t="s">
        <v>604</v>
      </c>
      <c r="F472" s="160">
        <v>537.79999999999995</v>
      </c>
      <c r="G472" s="160">
        <v>259.09000000000003</v>
      </c>
      <c r="H472" s="154">
        <f t="shared" si="7"/>
        <v>48.175901822238757</v>
      </c>
    </row>
    <row r="473" spans="1:8" ht="22.5">
      <c r="A473" s="147" t="s">
        <v>27</v>
      </c>
      <c r="B473" s="185">
        <v>8</v>
      </c>
      <c r="C473" s="185">
        <v>4</v>
      </c>
      <c r="D473" s="186" t="s">
        <v>28</v>
      </c>
      <c r="E473" s="187" t="s">
        <v>26</v>
      </c>
      <c r="F473" s="160">
        <v>1.5</v>
      </c>
      <c r="G473" s="160">
        <v>1.5</v>
      </c>
      <c r="H473" s="154">
        <f t="shared" si="7"/>
        <v>100</v>
      </c>
    </row>
    <row r="474" spans="1:8" ht="33.75">
      <c r="A474" s="147" t="s">
        <v>605</v>
      </c>
      <c r="B474" s="185">
        <v>8</v>
      </c>
      <c r="C474" s="185">
        <v>4</v>
      </c>
      <c r="D474" s="186" t="s">
        <v>28</v>
      </c>
      <c r="E474" s="187" t="s">
        <v>606</v>
      </c>
      <c r="F474" s="160">
        <v>251.6</v>
      </c>
      <c r="G474" s="160">
        <v>251.60000000000002</v>
      </c>
      <c r="H474" s="154">
        <f t="shared" si="7"/>
        <v>100.00000000000003</v>
      </c>
    </row>
    <row r="475" spans="1:8" ht="22.5">
      <c r="A475" s="147" t="s">
        <v>12</v>
      </c>
      <c r="B475" s="185">
        <v>8</v>
      </c>
      <c r="C475" s="185">
        <v>4</v>
      </c>
      <c r="D475" s="186" t="s">
        <v>28</v>
      </c>
      <c r="E475" s="187" t="s">
        <v>10</v>
      </c>
      <c r="F475" s="160">
        <v>15</v>
      </c>
      <c r="G475" s="160">
        <v>15</v>
      </c>
      <c r="H475" s="154">
        <f t="shared" si="7"/>
        <v>100</v>
      </c>
    </row>
    <row r="476" spans="1:8">
      <c r="A476" s="147" t="s">
        <v>666</v>
      </c>
      <c r="B476" s="185">
        <v>10</v>
      </c>
      <c r="C476" s="185">
        <v>0</v>
      </c>
      <c r="D476" s="186">
        <v>0</v>
      </c>
      <c r="E476" s="187">
        <v>0</v>
      </c>
      <c r="F476" s="160">
        <v>466663.8</v>
      </c>
      <c r="G476" s="160">
        <v>366138.03</v>
      </c>
      <c r="H476" s="154">
        <f t="shared" si="7"/>
        <v>78.458631245877669</v>
      </c>
    </row>
    <row r="477" spans="1:8">
      <c r="A477" s="147" t="s">
        <v>96</v>
      </c>
      <c r="B477" s="185">
        <v>10</v>
      </c>
      <c r="C477" s="185">
        <v>1</v>
      </c>
      <c r="D477" s="186">
        <v>0</v>
      </c>
      <c r="E477" s="187">
        <v>0</v>
      </c>
      <c r="F477" s="160">
        <v>1757.3</v>
      </c>
      <c r="G477" s="160">
        <v>1745.27</v>
      </c>
      <c r="H477" s="154">
        <f t="shared" si="7"/>
        <v>99.315427075627383</v>
      </c>
    </row>
    <row r="478" spans="1:8" ht="22.5">
      <c r="A478" s="147" t="s">
        <v>38</v>
      </c>
      <c r="B478" s="185">
        <v>10</v>
      </c>
      <c r="C478" s="185">
        <v>1</v>
      </c>
      <c r="D478" s="186" t="s">
        <v>37</v>
      </c>
      <c r="E478" s="187">
        <v>0</v>
      </c>
      <c r="F478" s="160">
        <v>1757.3</v>
      </c>
      <c r="G478" s="160">
        <v>1745.27</v>
      </c>
      <c r="H478" s="154">
        <f t="shared" si="7"/>
        <v>99.315427075627383</v>
      </c>
    </row>
    <row r="479" spans="1:8" ht="22.5">
      <c r="A479" s="147" t="s">
        <v>78</v>
      </c>
      <c r="B479" s="185">
        <v>10</v>
      </c>
      <c r="C479" s="185">
        <v>1</v>
      </c>
      <c r="D479" s="186" t="s">
        <v>77</v>
      </c>
      <c r="E479" s="187">
        <v>0</v>
      </c>
      <c r="F479" s="160">
        <v>1757.3</v>
      </c>
      <c r="G479" s="160">
        <v>1745.27</v>
      </c>
      <c r="H479" s="154">
        <f t="shared" si="7"/>
        <v>99.315427075627383</v>
      </c>
    </row>
    <row r="480" spans="1:8" ht="22.5">
      <c r="A480" s="147" t="s">
        <v>95</v>
      </c>
      <c r="B480" s="185">
        <v>10</v>
      </c>
      <c r="C480" s="185">
        <v>1</v>
      </c>
      <c r="D480" s="186" t="s">
        <v>93</v>
      </c>
      <c r="E480" s="187">
        <v>0</v>
      </c>
      <c r="F480" s="160">
        <v>1757.3</v>
      </c>
      <c r="G480" s="160">
        <v>1745.27</v>
      </c>
      <c r="H480" s="154">
        <f t="shared" si="7"/>
        <v>99.315427075627383</v>
      </c>
    </row>
    <row r="481" spans="1:8" ht="22.5">
      <c r="A481" s="147" t="s">
        <v>12</v>
      </c>
      <c r="B481" s="185">
        <v>10</v>
      </c>
      <c r="C481" s="185">
        <v>1</v>
      </c>
      <c r="D481" s="186" t="s">
        <v>93</v>
      </c>
      <c r="E481" s="187" t="s">
        <v>10</v>
      </c>
      <c r="F481" s="160">
        <v>12</v>
      </c>
      <c r="G481" s="160">
        <v>8.77</v>
      </c>
      <c r="H481" s="154">
        <f t="shared" si="7"/>
        <v>73.083333333333329</v>
      </c>
    </row>
    <row r="482" spans="1:8">
      <c r="A482" s="147" t="s">
        <v>94</v>
      </c>
      <c r="B482" s="185">
        <v>10</v>
      </c>
      <c r="C482" s="185">
        <v>1</v>
      </c>
      <c r="D482" s="186" t="s">
        <v>93</v>
      </c>
      <c r="E482" s="187" t="s">
        <v>92</v>
      </c>
      <c r="F482" s="160">
        <v>1745.3</v>
      </c>
      <c r="G482" s="160">
        <v>1736.5</v>
      </c>
      <c r="H482" s="154">
        <f t="shared" si="7"/>
        <v>99.495788689623566</v>
      </c>
    </row>
    <row r="483" spans="1:8">
      <c r="A483" s="147" t="s">
        <v>91</v>
      </c>
      <c r="B483" s="185">
        <v>10</v>
      </c>
      <c r="C483" s="185">
        <v>2</v>
      </c>
      <c r="D483" s="186">
        <v>0</v>
      </c>
      <c r="E483" s="187">
        <v>0</v>
      </c>
      <c r="F483" s="160">
        <v>8459.9</v>
      </c>
      <c r="G483" s="160">
        <v>6366.58</v>
      </c>
      <c r="H483" s="154">
        <f t="shared" si="7"/>
        <v>75.255972292816693</v>
      </c>
    </row>
    <row r="484" spans="1:8" ht="33.75">
      <c r="A484" s="147" t="s">
        <v>514</v>
      </c>
      <c r="B484" s="185">
        <v>10</v>
      </c>
      <c r="C484" s="185">
        <v>2</v>
      </c>
      <c r="D484" s="186" t="s">
        <v>90</v>
      </c>
      <c r="E484" s="187">
        <v>0</v>
      </c>
      <c r="F484" s="160">
        <v>8459.9</v>
      </c>
      <c r="G484" s="160">
        <v>6366.58</v>
      </c>
      <c r="H484" s="154">
        <f t="shared" si="7"/>
        <v>75.255972292816693</v>
      </c>
    </row>
    <row r="485" spans="1:8" ht="22.5">
      <c r="A485" s="147" t="s">
        <v>89</v>
      </c>
      <c r="B485" s="185">
        <v>10</v>
      </c>
      <c r="C485" s="185">
        <v>2</v>
      </c>
      <c r="D485" s="186" t="s">
        <v>90</v>
      </c>
      <c r="E485" s="187" t="s">
        <v>88</v>
      </c>
      <c r="F485" s="160">
        <v>4796.3</v>
      </c>
      <c r="G485" s="160">
        <v>3586.08</v>
      </c>
      <c r="H485" s="154">
        <f t="shared" si="7"/>
        <v>74.767633384066883</v>
      </c>
    </row>
    <row r="486" spans="1:8" ht="22.5">
      <c r="A486" s="147" t="s">
        <v>608</v>
      </c>
      <c r="B486" s="185">
        <v>10</v>
      </c>
      <c r="C486" s="185">
        <v>2</v>
      </c>
      <c r="D486" s="186" t="s">
        <v>90</v>
      </c>
      <c r="E486" s="187" t="s">
        <v>609</v>
      </c>
      <c r="F486" s="160">
        <v>2409</v>
      </c>
      <c r="G486" s="160">
        <v>1785.94</v>
      </c>
      <c r="H486" s="154">
        <f t="shared" si="7"/>
        <v>74.136156081361563</v>
      </c>
    </row>
    <row r="487" spans="1:8" ht="22.5">
      <c r="A487" s="147" t="s">
        <v>33</v>
      </c>
      <c r="B487" s="185">
        <v>10</v>
      </c>
      <c r="C487" s="185">
        <v>2</v>
      </c>
      <c r="D487" s="186" t="s">
        <v>90</v>
      </c>
      <c r="E487" s="187" t="s">
        <v>32</v>
      </c>
      <c r="F487" s="160">
        <v>46.1</v>
      </c>
      <c r="G487" s="160">
        <v>32.520000000000003</v>
      </c>
      <c r="H487" s="154">
        <f t="shared" si="7"/>
        <v>70.542299349240793</v>
      </c>
    </row>
    <row r="488" spans="1:8" ht="22.5">
      <c r="A488" s="147" t="s">
        <v>12</v>
      </c>
      <c r="B488" s="185">
        <v>10</v>
      </c>
      <c r="C488" s="185">
        <v>2</v>
      </c>
      <c r="D488" s="186" t="s">
        <v>90</v>
      </c>
      <c r="E488" s="187" t="s">
        <v>10</v>
      </c>
      <c r="F488" s="160">
        <v>1007.1</v>
      </c>
      <c r="G488" s="160">
        <v>793.62</v>
      </c>
      <c r="H488" s="154">
        <f t="shared" si="7"/>
        <v>78.80250223413762</v>
      </c>
    </row>
    <row r="489" spans="1:8" ht="56.25">
      <c r="A489" s="149" t="s">
        <v>23</v>
      </c>
      <c r="B489" s="185">
        <v>10</v>
      </c>
      <c r="C489" s="185">
        <v>2</v>
      </c>
      <c r="D489" s="186" t="s">
        <v>90</v>
      </c>
      <c r="E489" s="187" t="s">
        <v>22</v>
      </c>
      <c r="F489" s="160">
        <v>14.9</v>
      </c>
      <c r="G489" s="160">
        <v>14.85</v>
      </c>
      <c r="H489" s="154">
        <f t="shared" si="7"/>
        <v>99.664429530201332</v>
      </c>
    </row>
    <row r="490" spans="1:8">
      <c r="A490" s="147" t="s">
        <v>31</v>
      </c>
      <c r="B490" s="185">
        <v>10</v>
      </c>
      <c r="C490" s="185">
        <v>2</v>
      </c>
      <c r="D490" s="186" t="s">
        <v>90</v>
      </c>
      <c r="E490" s="187" t="s">
        <v>30</v>
      </c>
      <c r="F490" s="160">
        <v>30.4</v>
      </c>
      <c r="G490" s="160">
        <v>5.0199999999999996</v>
      </c>
      <c r="H490" s="154">
        <f t="shared" si="7"/>
        <v>16.513157894736842</v>
      </c>
    </row>
    <row r="491" spans="1:8">
      <c r="A491" s="147" t="s">
        <v>21</v>
      </c>
      <c r="B491" s="185">
        <v>10</v>
      </c>
      <c r="C491" s="185">
        <v>2</v>
      </c>
      <c r="D491" s="186" t="s">
        <v>90</v>
      </c>
      <c r="E491" s="187" t="s">
        <v>20</v>
      </c>
      <c r="F491" s="160">
        <v>27.7</v>
      </c>
      <c r="G491" s="160">
        <v>20.11</v>
      </c>
      <c r="H491" s="154">
        <f t="shared" si="7"/>
        <v>72.599277978339344</v>
      </c>
    </row>
    <row r="492" spans="1:8">
      <c r="A492" s="147" t="s">
        <v>87</v>
      </c>
      <c r="B492" s="185">
        <v>10</v>
      </c>
      <c r="C492" s="185">
        <v>2</v>
      </c>
      <c r="D492" s="186" t="s">
        <v>90</v>
      </c>
      <c r="E492" s="187" t="s">
        <v>86</v>
      </c>
      <c r="F492" s="160">
        <v>128.4</v>
      </c>
      <c r="G492" s="160">
        <v>128.44</v>
      </c>
      <c r="H492" s="154">
        <f t="shared" si="7"/>
        <v>100.03115264797506</v>
      </c>
    </row>
    <row r="493" spans="1:8">
      <c r="A493" s="147" t="s">
        <v>85</v>
      </c>
      <c r="B493" s="185">
        <v>10</v>
      </c>
      <c r="C493" s="185">
        <v>3</v>
      </c>
      <c r="D493" s="186">
        <v>0</v>
      </c>
      <c r="E493" s="187">
        <v>0</v>
      </c>
      <c r="F493" s="160">
        <v>392281.2</v>
      </c>
      <c r="G493" s="160">
        <v>323190.90999999997</v>
      </c>
      <c r="H493" s="154">
        <f t="shared" si="7"/>
        <v>82.387560250147075</v>
      </c>
    </row>
    <row r="494" spans="1:8" ht="22.5">
      <c r="A494" s="147" t="s">
        <v>84</v>
      </c>
      <c r="B494" s="185">
        <v>10</v>
      </c>
      <c r="C494" s="185">
        <v>3</v>
      </c>
      <c r="D494" s="186" t="s">
        <v>83</v>
      </c>
      <c r="E494" s="187">
        <v>0</v>
      </c>
      <c r="F494" s="160">
        <v>513</v>
      </c>
      <c r="G494" s="160"/>
      <c r="H494" s="154"/>
    </row>
    <row r="495" spans="1:8" ht="22.5">
      <c r="A495" s="147" t="s">
        <v>82</v>
      </c>
      <c r="B495" s="185">
        <v>10</v>
      </c>
      <c r="C495" s="185">
        <v>3</v>
      </c>
      <c r="D495" s="186" t="s">
        <v>81</v>
      </c>
      <c r="E495" s="187">
        <v>0</v>
      </c>
      <c r="F495" s="160">
        <v>513</v>
      </c>
      <c r="G495" s="160"/>
      <c r="H495" s="154"/>
    </row>
    <row r="496" spans="1:8" ht="22.5">
      <c r="A496" s="147" t="s">
        <v>80</v>
      </c>
      <c r="B496" s="185">
        <v>10</v>
      </c>
      <c r="C496" s="185">
        <v>3</v>
      </c>
      <c r="D496" s="186" t="s">
        <v>79</v>
      </c>
      <c r="E496" s="187">
        <v>0</v>
      </c>
      <c r="F496" s="160">
        <v>513</v>
      </c>
      <c r="G496" s="160"/>
      <c r="H496" s="154"/>
    </row>
    <row r="497" spans="1:8" ht="22.5">
      <c r="A497" s="147" t="s">
        <v>12</v>
      </c>
      <c r="B497" s="185">
        <v>10</v>
      </c>
      <c r="C497" s="185">
        <v>3</v>
      </c>
      <c r="D497" s="186" t="s">
        <v>79</v>
      </c>
      <c r="E497" s="187" t="s">
        <v>10</v>
      </c>
      <c r="F497" s="160">
        <v>513</v>
      </c>
      <c r="G497" s="160"/>
      <c r="H497" s="154"/>
    </row>
    <row r="498" spans="1:8" ht="22.5">
      <c r="A498" s="149" t="s">
        <v>38</v>
      </c>
      <c r="B498" s="185">
        <v>10</v>
      </c>
      <c r="C498" s="185">
        <v>3</v>
      </c>
      <c r="D498" s="186" t="s">
        <v>37</v>
      </c>
      <c r="E498" s="187">
        <v>0</v>
      </c>
      <c r="F498" s="160">
        <v>391768.2</v>
      </c>
      <c r="G498" s="160">
        <v>323190.90999999997</v>
      </c>
      <c r="H498" s="154">
        <f t="shared" si="7"/>
        <v>82.495442458065753</v>
      </c>
    </row>
    <row r="499" spans="1:8" ht="22.5">
      <c r="A499" s="147" t="s">
        <v>78</v>
      </c>
      <c r="B499" s="185">
        <v>10</v>
      </c>
      <c r="C499" s="185">
        <v>3</v>
      </c>
      <c r="D499" s="186" t="s">
        <v>77</v>
      </c>
      <c r="E499" s="187">
        <v>0</v>
      </c>
      <c r="F499" s="160">
        <v>208369.6</v>
      </c>
      <c r="G499" s="160">
        <v>182184.4</v>
      </c>
      <c r="H499" s="154">
        <f t="shared" si="7"/>
        <v>87.433291612596079</v>
      </c>
    </row>
    <row r="500" spans="1:8">
      <c r="A500" s="147" t="s">
        <v>76</v>
      </c>
      <c r="B500" s="185">
        <v>10</v>
      </c>
      <c r="C500" s="185">
        <v>3</v>
      </c>
      <c r="D500" s="186" t="s">
        <v>72</v>
      </c>
      <c r="E500" s="187">
        <v>0</v>
      </c>
      <c r="F500" s="160">
        <v>8500</v>
      </c>
      <c r="G500" s="160">
        <v>8500</v>
      </c>
      <c r="H500" s="154">
        <f t="shared" si="7"/>
        <v>100</v>
      </c>
    </row>
    <row r="501" spans="1:8">
      <c r="A501" s="147" t="s">
        <v>75</v>
      </c>
      <c r="B501" s="185">
        <v>10</v>
      </c>
      <c r="C501" s="185">
        <v>3</v>
      </c>
      <c r="D501" s="186" t="s">
        <v>72</v>
      </c>
      <c r="E501" s="187" t="s">
        <v>74</v>
      </c>
      <c r="F501" s="160">
        <v>8500</v>
      </c>
      <c r="G501" s="160">
        <v>8500</v>
      </c>
      <c r="H501" s="154">
        <f t="shared" si="7"/>
        <v>100</v>
      </c>
    </row>
    <row r="502" spans="1:8" ht="22.5">
      <c r="A502" s="147" t="s">
        <v>70</v>
      </c>
      <c r="B502" s="185">
        <v>10</v>
      </c>
      <c r="C502" s="185">
        <v>3</v>
      </c>
      <c r="D502" s="186" t="s">
        <v>69</v>
      </c>
      <c r="E502" s="187">
        <v>0</v>
      </c>
      <c r="F502" s="160">
        <v>929.6</v>
      </c>
      <c r="G502" s="160">
        <v>572.27</v>
      </c>
      <c r="H502" s="154">
        <f t="shared" si="7"/>
        <v>61.560886402753866</v>
      </c>
    </row>
    <row r="503" spans="1:8" ht="22.5">
      <c r="A503" s="147" t="s">
        <v>12</v>
      </c>
      <c r="B503" s="185">
        <v>10</v>
      </c>
      <c r="C503" s="185">
        <v>3</v>
      </c>
      <c r="D503" s="186" t="s">
        <v>69</v>
      </c>
      <c r="E503" s="187" t="s">
        <v>10</v>
      </c>
      <c r="F503" s="160">
        <v>629.6</v>
      </c>
      <c r="G503" s="160">
        <v>272.27</v>
      </c>
      <c r="H503" s="154">
        <f t="shared" si="7"/>
        <v>43.244917407878013</v>
      </c>
    </row>
    <row r="504" spans="1:8" ht="22.5">
      <c r="A504" s="147" t="s">
        <v>25</v>
      </c>
      <c r="B504" s="185">
        <v>10</v>
      </c>
      <c r="C504" s="185">
        <v>3</v>
      </c>
      <c r="D504" s="186" t="s">
        <v>69</v>
      </c>
      <c r="E504" s="187" t="s">
        <v>24</v>
      </c>
      <c r="F504" s="160">
        <v>300</v>
      </c>
      <c r="G504" s="160">
        <v>300</v>
      </c>
      <c r="H504" s="154">
        <f t="shared" si="7"/>
        <v>100</v>
      </c>
    </row>
    <row r="505" spans="1:8">
      <c r="A505" s="147" t="s">
        <v>68</v>
      </c>
      <c r="B505" s="185">
        <v>10</v>
      </c>
      <c r="C505" s="185">
        <v>3</v>
      </c>
      <c r="D505" s="186" t="s">
        <v>67</v>
      </c>
      <c r="E505" s="187">
        <v>0</v>
      </c>
      <c r="F505" s="160">
        <v>762.8</v>
      </c>
      <c r="G505" s="160">
        <v>563.5</v>
      </c>
      <c r="H505" s="154">
        <f t="shared" si="7"/>
        <v>73.872574724698481</v>
      </c>
    </row>
    <row r="506" spans="1:8" ht="22.5">
      <c r="A506" s="147" t="s">
        <v>12</v>
      </c>
      <c r="B506" s="185">
        <v>10</v>
      </c>
      <c r="C506" s="185">
        <v>3</v>
      </c>
      <c r="D506" s="186" t="s">
        <v>67</v>
      </c>
      <c r="E506" s="187" t="s">
        <v>10</v>
      </c>
      <c r="F506" s="160">
        <v>3.8</v>
      </c>
      <c r="G506" s="160">
        <v>2.0699999999999998</v>
      </c>
      <c r="H506" s="154">
        <f t="shared" si="7"/>
        <v>54.473684210526315</v>
      </c>
    </row>
    <row r="507" spans="1:8" ht="22.5">
      <c r="A507" s="147" t="s">
        <v>25</v>
      </c>
      <c r="B507" s="185">
        <v>10</v>
      </c>
      <c r="C507" s="185">
        <v>3</v>
      </c>
      <c r="D507" s="186" t="s">
        <v>67</v>
      </c>
      <c r="E507" s="187" t="s">
        <v>24</v>
      </c>
      <c r="F507" s="160">
        <v>759</v>
      </c>
      <c r="G507" s="160">
        <v>561.42999999999995</v>
      </c>
      <c r="H507" s="154">
        <f t="shared" si="7"/>
        <v>73.969696969696969</v>
      </c>
    </row>
    <row r="508" spans="1:8" ht="22.5">
      <c r="A508" s="147" t="s">
        <v>66</v>
      </c>
      <c r="B508" s="185">
        <v>10</v>
      </c>
      <c r="C508" s="185">
        <v>3</v>
      </c>
      <c r="D508" s="186" t="s">
        <v>65</v>
      </c>
      <c r="E508" s="187">
        <v>0</v>
      </c>
      <c r="F508" s="160">
        <v>64536.5</v>
      </c>
      <c r="G508" s="160">
        <v>52218.76</v>
      </c>
      <c r="H508" s="154">
        <f t="shared" si="7"/>
        <v>80.913529553043631</v>
      </c>
    </row>
    <row r="509" spans="1:8" ht="22.5">
      <c r="A509" s="147" t="s">
        <v>12</v>
      </c>
      <c r="B509" s="185">
        <v>10</v>
      </c>
      <c r="C509" s="185">
        <v>3</v>
      </c>
      <c r="D509" s="186" t="s">
        <v>65</v>
      </c>
      <c r="E509" s="187" t="s">
        <v>10</v>
      </c>
      <c r="F509" s="160">
        <v>376.9</v>
      </c>
      <c r="G509" s="160">
        <v>232.92</v>
      </c>
      <c r="H509" s="154">
        <f t="shared" si="7"/>
        <v>61.798885646059965</v>
      </c>
    </row>
    <row r="510" spans="1:8" ht="22.5">
      <c r="A510" s="147" t="s">
        <v>25</v>
      </c>
      <c r="B510" s="185">
        <v>10</v>
      </c>
      <c r="C510" s="185">
        <v>3</v>
      </c>
      <c r="D510" s="186" t="s">
        <v>65</v>
      </c>
      <c r="E510" s="187" t="s">
        <v>24</v>
      </c>
      <c r="F510" s="160">
        <v>64159.6</v>
      </c>
      <c r="G510" s="160">
        <v>51985.84</v>
      </c>
      <c r="H510" s="154">
        <f t="shared" si="7"/>
        <v>81.025816869182478</v>
      </c>
    </row>
    <row r="511" spans="1:8" ht="22.5">
      <c r="A511" s="147" t="s">
        <v>667</v>
      </c>
      <c r="B511" s="185">
        <v>10</v>
      </c>
      <c r="C511" s="185">
        <v>3</v>
      </c>
      <c r="D511" s="186" t="s">
        <v>668</v>
      </c>
      <c r="E511" s="187">
        <v>0</v>
      </c>
      <c r="F511" s="160">
        <v>415</v>
      </c>
      <c r="G511" s="160">
        <v>93.02</v>
      </c>
      <c r="H511" s="154">
        <f t="shared" si="7"/>
        <v>22.414457831325301</v>
      </c>
    </row>
    <row r="512" spans="1:8" ht="22.5">
      <c r="A512" s="147" t="s">
        <v>12</v>
      </c>
      <c r="B512" s="185">
        <v>10</v>
      </c>
      <c r="C512" s="185">
        <v>3</v>
      </c>
      <c r="D512" s="186" t="s">
        <v>668</v>
      </c>
      <c r="E512" s="187" t="s">
        <v>10</v>
      </c>
      <c r="F512" s="160">
        <v>3</v>
      </c>
      <c r="G512" s="160">
        <v>0.65</v>
      </c>
      <c r="H512" s="154">
        <f t="shared" si="7"/>
        <v>21.666666666666668</v>
      </c>
    </row>
    <row r="513" spans="1:8" ht="22.5">
      <c r="A513" s="147" t="s">
        <v>25</v>
      </c>
      <c r="B513" s="185">
        <v>10</v>
      </c>
      <c r="C513" s="185">
        <v>3</v>
      </c>
      <c r="D513" s="186" t="s">
        <v>668</v>
      </c>
      <c r="E513" s="187" t="s">
        <v>24</v>
      </c>
      <c r="F513" s="160">
        <v>412</v>
      </c>
      <c r="G513" s="160">
        <v>92.37</v>
      </c>
      <c r="H513" s="154">
        <f t="shared" si="7"/>
        <v>22.41990291262136</v>
      </c>
    </row>
    <row r="514" spans="1:8" ht="22.5">
      <c r="A514" s="147" t="s">
        <v>64</v>
      </c>
      <c r="B514" s="185">
        <v>10</v>
      </c>
      <c r="C514" s="185">
        <v>3</v>
      </c>
      <c r="D514" s="186" t="s">
        <v>63</v>
      </c>
      <c r="E514" s="187">
        <v>0</v>
      </c>
      <c r="F514" s="167">
        <v>76443.3</v>
      </c>
      <c r="G514" s="160">
        <v>76117.960000000006</v>
      </c>
      <c r="H514" s="154">
        <f t="shared" si="7"/>
        <v>99.574403512145608</v>
      </c>
    </row>
    <row r="515" spans="1:8" ht="22.5">
      <c r="A515" s="147" t="s">
        <v>12</v>
      </c>
      <c r="B515" s="185">
        <v>10</v>
      </c>
      <c r="C515" s="185">
        <v>3</v>
      </c>
      <c r="D515" s="186" t="s">
        <v>63</v>
      </c>
      <c r="E515" s="187" t="s">
        <v>10</v>
      </c>
      <c r="F515" s="167">
        <v>328.7</v>
      </c>
      <c r="G515" s="160">
        <v>327.57</v>
      </c>
      <c r="H515" s="154">
        <f t="shared" si="7"/>
        <v>99.656221478551871</v>
      </c>
    </row>
    <row r="516" spans="1:8" ht="22.5">
      <c r="A516" s="149" t="s">
        <v>25</v>
      </c>
      <c r="B516" s="185">
        <v>10</v>
      </c>
      <c r="C516" s="185">
        <v>3</v>
      </c>
      <c r="D516" s="186" t="s">
        <v>63</v>
      </c>
      <c r="E516" s="187" t="s">
        <v>24</v>
      </c>
      <c r="F516" s="160">
        <v>76114.600000000006</v>
      </c>
      <c r="G516" s="160">
        <v>75790.39</v>
      </c>
      <c r="H516" s="154">
        <f t="shared" si="7"/>
        <v>99.574050182225221</v>
      </c>
    </row>
    <row r="517" spans="1:8" ht="22.5">
      <c r="A517" s="147" t="s">
        <v>62</v>
      </c>
      <c r="B517" s="185">
        <v>10</v>
      </c>
      <c r="C517" s="185">
        <v>3</v>
      </c>
      <c r="D517" s="186" t="s">
        <v>61</v>
      </c>
      <c r="E517" s="187">
        <v>0</v>
      </c>
      <c r="F517" s="160">
        <v>52518.3</v>
      </c>
      <c r="G517" s="160">
        <v>41077.629999999997</v>
      </c>
      <c r="H517" s="154">
        <f t="shared" si="7"/>
        <v>78.215840954486325</v>
      </c>
    </row>
    <row r="518" spans="1:8" ht="22.5">
      <c r="A518" s="147" t="s">
        <v>12</v>
      </c>
      <c r="B518" s="185">
        <v>10</v>
      </c>
      <c r="C518" s="185">
        <v>3</v>
      </c>
      <c r="D518" s="186" t="s">
        <v>61</v>
      </c>
      <c r="E518" s="187" t="s">
        <v>10</v>
      </c>
      <c r="F518" s="160">
        <v>514.1</v>
      </c>
      <c r="G518" s="160">
        <v>293.02999999999997</v>
      </c>
      <c r="H518" s="154">
        <f t="shared" si="7"/>
        <v>56.998638397198974</v>
      </c>
    </row>
    <row r="519" spans="1:8" ht="22.5">
      <c r="A519" s="147" t="s">
        <v>25</v>
      </c>
      <c r="B519" s="185">
        <v>10</v>
      </c>
      <c r="C519" s="185">
        <v>3</v>
      </c>
      <c r="D519" s="186" t="s">
        <v>61</v>
      </c>
      <c r="E519" s="187" t="s">
        <v>24</v>
      </c>
      <c r="F519" s="160">
        <v>52004.2</v>
      </c>
      <c r="G519" s="160">
        <v>40784.6</v>
      </c>
      <c r="H519" s="154">
        <f t="shared" si="7"/>
        <v>78.425588702450952</v>
      </c>
    </row>
    <row r="520" spans="1:8" ht="33.75">
      <c r="A520" s="147" t="s">
        <v>60</v>
      </c>
      <c r="B520" s="185">
        <v>10</v>
      </c>
      <c r="C520" s="185">
        <v>3</v>
      </c>
      <c r="D520" s="186" t="s">
        <v>59</v>
      </c>
      <c r="E520" s="187">
        <v>0</v>
      </c>
      <c r="F520" s="160">
        <v>954.4</v>
      </c>
      <c r="G520" s="160">
        <v>638.38</v>
      </c>
      <c r="H520" s="154">
        <f t="shared" si="7"/>
        <v>66.888097233864201</v>
      </c>
    </row>
    <row r="521" spans="1:8" ht="22.5">
      <c r="A521" s="147" t="s">
        <v>12</v>
      </c>
      <c r="B521" s="185">
        <v>10</v>
      </c>
      <c r="C521" s="185">
        <v>3</v>
      </c>
      <c r="D521" s="186" t="s">
        <v>59</v>
      </c>
      <c r="E521" s="187" t="s">
        <v>10</v>
      </c>
      <c r="F521" s="160">
        <v>11.9</v>
      </c>
      <c r="G521" s="160">
        <v>5.67</v>
      </c>
      <c r="H521" s="154">
        <f t="shared" si="7"/>
        <v>47.647058823529406</v>
      </c>
    </row>
    <row r="522" spans="1:8" ht="22.5">
      <c r="A522" s="147" t="s">
        <v>25</v>
      </c>
      <c r="B522" s="185">
        <v>10</v>
      </c>
      <c r="C522" s="185">
        <v>3</v>
      </c>
      <c r="D522" s="186" t="s">
        <v>59</v>
      </c>
      <c r="E522" s="187" t="s">
        <v>24</v>
      </c>
      <c r="F522" s="160">
        <v>942.5</v>
      </c>
      <c r="G522" s="160">
        <v>632.71</v>
      </c>
      <c r="H522" s="154">
        <f t="shared" ref="H522:H572" si="8">G522/F522*100</f>
        <v>67.131034482758622</v>
      </c>
    </row>
    <row r="523" spans="1:8" ht="22.5">
      <c r="A523" s="147" t="s">
        <v>58</v>
      </c>
      <c r="B523" s="185">
        <v>10</v>
      </c>
      <c r="C523" s="185">
        <v>3</v>
      </c>
      <c r="D523" s="186" t="s">
        <v>56</v>
      </c>
      <c r="E523" s="187">
        <v>0</v>
      </c>
      <c r="F523" s="167">
        <v>2186</v>
      </c>
      <c r="G523" s="160">
        <v>1457.28</v>
      </c>
      <c r="H523" s="154">
        <f t="shared" si="8"/>
        <v>66.664226898444639</v>
      </c>
    </row>
    <row r="524" spans="1:8" ht="22.5">
      <c r="A524" s="149" t="s">
        <v>57</v>
      </c>
      <c r="B524" s="185">
        <v>10</v>
      </c>
      <c r="C524" s="185">
        <v>3</v>
      </c>
      <c r="D524" s="186" t="s">
        <v>56</v>
      </c>
      <c r="E524" s="187" t="s">
        <v>55</v>
      </c>
      <c r="F524" s="167">
        <v>2186</v>
      </c>
      <c r="G524" s="160">
        <v>1457.28</v>
      </c>
      <c r="H524" s="154">
        <f t="shared" si="8"/>
        <v>66.664226898444639</v>
      </c>
    </row>
    <row r="525" spans="1:8" ht="22.5">
      <c r="A525" s="147" t="s">
        <v>54</v>
      </c>
      <c r="B525" s="185">
        <v>10</v>
      </c>
      <c r="C525" s="185">
        <v>3</v>
      </c>
      <c r="D525" s="186" t="s">
        <v>53</v>
      </c>
      <c r="E525" s="187">
        <v>0</v>
      </c>
      <c r="F525" s="160">
        <v>1123.7</v>
      </c>
      <c r="G525" s="160">
        <v>945.6</v>
      </c>
      <c r="H525" s="154">
        <f t="shared" si="8"/>
        <v>84.15057399661832</v>
      </c>
    </row>
    <row r="526" spans="1:8" ht="22.5">
      <c r="A526" s="147" t="s">
        <v>25</v>
      </c>
      <c r="B526" s="185">
        <v>10</v>
      </c>
      <c r="C526" s="185">
        <v>3</v>
      </c>
      <c r="D526" s="186" t="s">
        <v>53</v>
      </c>
      <c r="E526" s="187" t="s">
        <v>24</v>
      </c>
      <c r="F526" s="160">
        <v>1123.7</v>
      </c>
      <c r="G526" s="160">
        <v>945.6</v>
      </c>
      <c r="H526" s="154">
        <f t="shared" si="8"/>
        <v>84.15057399661832</v>
      </c>
    </row>
    <row r="527" spans="1:8">
      <c r="A527" s="147" t="s">
        <v>43</v>
      </c>
      <c r="B527" s="185">
        <v>10</v>
      </c>
      <c r="C527" s="185">
        <v>3</v>
      </c>
      <c r="D527" s="186" t="s">
        <v>42</v>
      </c>
      <c r="E527" s="187">
        <v>0</v>
      </c>
      <c r="F527" s="160">
        <v>183398.6</v>
      </c>
      <c r="G527" s="160">
        <v>141006.51</v>
      </c>
      <c r="H527" s="154">
        <f t="shared" si="8"/>
        <v>76.885270661826212</v>
      </c>
    </row>
    <row r="528" spans="1:8">
      <c r="A528" s="147" t="s">
        <v>669</v>
      </c>
      <c r="B528" s="185">
        <v>10</v>
      </c>
      <c r="C528" s="185">
        <v>3</v>
      </c>
      <c r="D528" s="186" t="s">
        <v>670</v>
      </c>
      <c r="E528" s="187">
        <v>0</v>
      </c>
      <c r="F528" s="160">
        <v>550</v>
      </c>
      <c r="G528" s="160">
        <v>299.99</v>
      </c>
      <c r="H528" s="154">
        <f t="shared" si="8"/>
        <v>54.543636363636359</v>
      </c>
    </row>
    <row r="529" spans="1:8" ht="22.5">
      <c r="A529" s="147" t="s">
        <v>12</v>
      </c>
      <c r="B529" s="185">
        <v>10</v>
      </c>
      <c r="C529" s="185">
        <v>3</v>
      </c>
      <c r="D529" s="186" t="s">
        <v>670</v>
      </c>
      <c r="E529" s="187" t="s">
        <v>10</v>
      </c>
      <c r="F529" s="160">
        <v>300</v>
      </c>
      <c r="G529" s="160">
        <v>299.99</v>
      </c>
      <c r="H529" s="154">
        <f t="shared" si="8"/>
        <v>99.99666666666667</v>
      </c>
    </row>
    <row r="530" spans="1:8" ht="22.5">
      <c r="A530" s="147" t="s">
        <v>25</v>
      </c>
      <c r="B530" s="185">
        <v>10</v>
      </c>
      <c r="C530" s="185">
        <v>3</v>
      </c>
      <c r="D530" s="186" t="s">
        <v>670</v>
      </c>
      <c r="E530" s="187" t="s">
        <v>24</v>
      </c>
      <c r="F530" s="160">
        <v>250</v>
      </c>
      <c r="G530" s="160"/>
      <c r="H530" s="154"/>
    </row>
    <row r="531" spans="1:8" ht="67.5">
      <c r="A531" s="149" t="s">
        <v>52</v>
      </c>
      <c r="B531" s="185">
        <v>10</v>
      </c>
      <c r="C531" s="185">
        <v>3</v>
      </c>
      <c r="D531" s="186" t="s">
        <v>51</v>
      </c>
      <c r="E531" s="187">
        <v>0</v>
      </c>
      <c r="F531" s="160">
        <v>152580.4</v>
      </c>
      <c r="G531" s="160">
        <v>116296.52</v>
      </c>
      <c r="H531" s="154">
        <f t="shared" si="8"/>
        <v>76.219829021289769</v>
      </c>
    </row>
    <row r="532" spans="1:8" ht="22.5">
      <c r="A532" s="147" t="s">
        <v>25</v>
      </c>
      <c r="B532" s="185">
        <v>10</v>
      </c>
      <c r="C532" s="185">
        <v>3</v>
      </c>
      <c r="D532" s="186" t="s">
        <v>51</v>
      </c>
      <c r="E532" s="187" t="s">
        <v>24</v>
      </c>
      <c r="F532" s="160">
        <v>152580.4</v>
      </c>
      <c r="G532" s="160">
        <v>116296.52</v>
      </c>
      <c r="H532" s="154">
        <f t="shared" si="8"/>
        <v>76.219829021289769</v>
      </c>
    </row>
    <row r="533" spans="1:8" ht="22.5">
      <c r="A533" s="147" t="s">
        <v>41</v>
      </c>
      <c r="B533" s="185">
        <v>10</v>
      </c>
      <c r="C533" s="185">
        <v>3</v>
      </c>
      <c r="D533" s="186" t="s">
        <v>40</v>
      </c>
      <c r="E533" s="187">
        <v>0</v>
      </c>
      <c r="F533" s="160">
        <v>30268.2</v>
      </c>
      <c r="G533" s="160">
        <v>24410</v>
      </c>
      <c r="H533" s="154">
        <f t="shared" si="8"/>
        <v>80.645694160868501</v>
      </c>
    </row>
    <row r="534" spans="1:8" ht="22.5">
      <c r="A534" s="147" t="s">
        <v>25</v>
      </c>
      <c r="B534" s="185">
        <v>10</v>
      </c>
      <c r="C534" s="185">
        <v>3</v>
      </c>
      <c r="D534" s="186" t="s">
        <v>40</v>
      </c>
      <c r="E534" s="187" t="s">
        <v>24</v>
      </c>
      <c r="F534" s="160">
        <v>30268.2</v>
      </c>
      <c r="G534" s="160">
        <v>24410</v>
      </c>
      <c r="H534" s="154">
        <f t="shared" si="8"/>
        <v>80.645694160868501</v>
      </c>
    </row>
    <row r="535" spans="1:8">
      <c r="A535" s="147" t="s">
        <v>50</v>
      </c>
      <c r="B535" s="185">
        <v>10</v>
      </c>
      <c r="C535" s="185">
        <v>4</v>
      </c>
      <c r="D535" s="186">
        <v>0</v>
      </c>
      <c r="E535" s="187">
        <v>0</v>
      </c>
      <c r="F535" s="160">
        <v>47030.400000000001</v>
      </c>
      <c r="G535" s="160">
        <v>22363.69</v>
      </c>
      <c r="H535" s="154">
        <f t="shared" si="8"/>
        <v>47.551562393685778</v>
      </c>
    </row>
    <row r="536" spans="1:8" ht="22.5">
      <c r="A536" s="147" t="s">
        <v>49</v>
      </c>
      <c r="B536" s="185">
        <v>10</v>
      </c>
      <c r="C536" s="185">
        <v>4</v>
      </c>
      <c r="D536" s="186" t="s">
        <v>48</v>
      </c>
      <c r="E536" s="187">
        <v>0</v>
      </c>
      <c r="F536" s="160">
        <v>47030.400000000001</v>
      </c>
      <c r="G536" s="160">
        <v>22363.69</v>
      </c>
      <c r="H536" s="154">
        <f t="shared" si="8"/>
        <v>47.551562393685778</v>
      </c>
    </row>
    <row r="537" spans="1:8">
      <c r="A537" s="147" t="s">
        <v>47</v>
      </c>
      <c r="B537" s="185">
        <v>10</v>
      </c>
      <c r="C537" s="185">
        <v>4</v>
      </c>
      <c r="D537" s="186" t="s">
        <v>46</v>
      </c>
      <c r="E537" s="187">
        <v>0</v>
      </c>
      <c r="F537" s="160">
        <v>47030.400000000001</v>
      </c>
      <c r="G537" s="160">
        <v>22363.69</v>
      </c>
      <c r="H537" s="154">
        <f t="shared" si="8"/>
        <v>47.551562393685778</v>
      </c>
    </row>
    <row r="538" spans="1:8" ht="45">
      <c r="A538" s="200" t="s">
        <v>45</v>
      </c>
      <c r="B538" s="201">
        <v>10</v>
      </c>
      <c r="C538" s="201">
        <v>4</v>
      </c>
      <c r="D538" s="202" t="s">
        <v>44</v>
      </c>
      <c r="E538" s="203">
        <v>0</v>
      </c>
      <c r="F538" s="160">
        <v>47030.400000000001</v>
      </c>
      <c r="G538" s="160">
        <v>22363.69</v>
      </c>
      <c r="H538" s="154">
        <f t="shared" si="8"/>
        <v>47.551562393685778</v>
      </c>
    </row>
    <row r="539" spans="1:8" ht="22.5">
      <c r="A539" s="200" t="s">
        <v>25</v>
      </c>
      <c r="B539" s="201">
        <v>10</v>
      </c>
      <c r="C539" s="201">
        <v>4</v>
      </c>
      <c r="D539" s="202" t="s">
        <v>44</v>
      </c>
      <c r="E539" s="203" t="s">
        <v>24</v>
      </c>
      <c r="F539" s="160">
        <v>47030.400000000001</v>
      </c>
      <c r="G539" s="160">
        <v>22363.69</v>
      </c>
      <c r="H539" s="154">
        <f t="shared" si="8"/>
        <v>47.551562393685778</v>
      </c>
    </row>
    <row r="540" spans="1:8">
      <c r="A540" s="200" t="s">
        <v>39</v>
      </c>
      <c r="B540" s="201">
        <v>10</v>
      </c>
      <c r="C540" s="201">
        <v>6</v>
      </c>
      <c r="D540" s="202">
        <v>0</v>
      </c>
      <c r="E540" s="203">
        <v>0</v>
      </c>
      <c r="F540" s="160">
        <v>17135</v>
      </c>
      <c r="G540" s="160">
        <v>12471.58</v>
      </c>
      <c r="H540" s="154">
        <f t="shared" si="8"/>
        <v>72.784242777939895</v>
      </c>
    </row>
    <row r="541" spans="1:8" ht="22.5">
      <c r="A541" s="200" t="s">
        <v>38</v>
      </c>
      <c r="B541" s="201">
        <v>10</v>
      </c>
      <c r="C541" s="201">
        <v>6</v>
      </c>
      <c r="D541" s="202" t="s">
        <v>37</v>
      </c>
      <c r="E541" s="203">
        <v>0</v>
      </c>
      <c r="F541" s="160">
        <v>11013</v>
      </c>
      <c r="G541" s="160">
        <v>8024.65</v>
      </c>
      <c r="H541" s="154">
        <f t="shared" si="8"/>
        <v>72.865250158903123</v>
      </c>
    </row>
    <row r="542" spans="1:8" ht="22.5">
      <c r="A542" s="200" t="s">
        <v>36</v>
      </c>
      <c r="B542" s="201">
        <v>10</v>
      </c>
      <c r="C542" s="201">
        <v>6</v>
      </c>
      <c r="D542" s="202" t="s">
        <v>35</v>
      </c>
      <c r="E542" s="203">
        <v>0</v>
      </c>
      <c r="F542" s="160">
        <v>11013</v>
      </c>
      <c r="G542" s="160">
        <v>8024.65</v>
      </c>
      <c r="H542" s="154">
        <f t="shared" si="8"/>
        <v>72.865250158903123</v>
      </c>
    </row>
    <row r="543" spans="1:8" ht="33.75">
      <c r="A543" s="200" t="s">
        <v>34</v>
      </c>
      <c r="B543" s="201">
        <v>10</v>
      </c>
      <c r="C543" s="201">
        <v>6</v>
      </c>
      <c r="D543" s="202" t="s">
        <v>29</v>
      </c>
      <c r="E543" s="203">
        <v>0</v>
      </c>
      <c r="F543" s="160">
        <v>11013</v>
      </c>
      <c r="G543" s="160">
        <v>8024.65</v>
      </c>
      <c r="H543" s="154">
        <f t="shared" si="8"/>
        <v>72.865250158903123</v>
      </c>
    </row>
    <row r="544" spans="1:8" ht="22.5">
      <c r="A544" s="200" t="s">
        <v>89</v>
      </c>
      <c r="B544" s="201">
        <v>10</v>
      </c>
      <c r="C544" s="201">
        <v>6</v>
      </c>
      <c r="D544" s="202" t="s">
        <v>29</v>
      </c>
      <c r="E544" s="203" t="s">
        <v>88</v>
      </c>
      <c r="F544" s="160">
        <v>6608.4</v>
      </c>
      <c r="G544" s="160">
        <v>5276.29</v>
      </c>
      <c r="H544" s="154">
        <f t="shared" si="8"/>
        <v>79.842170570788696</v>
      </c>
    </row>
    <row r="545" spans="1:8" ht="22.5">
      <c r="A545" s="200" t="s">
        <v>608</v>
      </c>
      <c r="B545" s="201">
        <v>10</v>
      </c>
      <c r="C545" s="201">
        <v>6</v>
      </c>
      <c r="D545" s="202" t="s">
        <v>29</v>
      </c>
      <c r="E545" s="203" t="s">
        <v>609</v>
      </c>
      <c r="F545" s="160">
        <v>1995.7</v>
      </c>
      <c r="G545" s="160">
        <v>1576.85</v>
      </c>
      <c r="H545" s="154">
        <f t="shared" si="8"/>
        <v>79.012376609710884</v>
      </c>
    </row>
    <row r="546" spans="1:8" ht="22.5">
      <c r="A546" s="200" t="s">
        <v>27</v>
      </c>
      <c r="B546" s="201">
        <v>10</v>
      </c>
      <c r="C546" s="201">
        <v>6</v>
      </c>
      <c r="D546" s="202" t="s">
        <v>29</v>
      </c>
      <c r="E546" s="203" t="s">
        <v>26</v>
      </c>
      <c r="F546" s="160">
        <v>94.7</v>
      </c>
      <c r="G546" s="160"/>
      <c r="H546" s="154"/>
    </row>
    <row r="547" spans="1:8" ht="22.5">
      <c r="A547" s="200" t="s">
        <v>33</v>
      </c>
      <c r="B547" s="201">
        <v>10</v>
      </c>
      <c r="C547" s="201">
        <v>6</v>
      </c>
      <c r="D547" s="202" t="s">
        <v>29</v>
      </c>
      <c r="E547" s="203" t="s">
        <v>32</v>
      </c>
      <c r="F547" s="160">
        <v>316</v>
      </c>
      <c r="G547" s="160">
        <v>147.59</v>
      </c>
      <c r="H547" s="154">
        <f t="shared" si="8"/>
        <v>46.705696202531648</v>
      </c>
    </row>
    <row r="548" spans="1:8" ht="22.5">
      <c r="A548" s="200" t="s">
        <v>12</v>
      </c>
      <c r="B548" s="201">
        <v>10</v>
      </c>
      <c r="C548" s="201">
        <v>6</v>
      </c>
      <c r="D548" s="202" t="s">
        <v>29</v>
      </c>
      <c r="E548" s="203" t="s">
        <v>10</v>
      </c>
      <c r="F548" s="160">
        <v>1220</v>
      </c>
      <c r="G548" s="160">
        <v>296.27999999999997</v>
      </c>
      <c r="H548" s="154">
        <f t="shared" si="8"/>
        <v>24.285245901639342</v>
      </c>
    </row>
    <row r="549" spans="1:8" ht="56.25">
      <c r="A549" s="204" t="s">
        <v>23</v>
      </c>
      <c r="B549" s="201">
        <v>10</v>
      </c>
      <c r="C549" s="201">
        <v>6</v>
      </c>
      <c r="D549" s="202" t="s">
        <v>29</v>
      </c>
      <c r="E549" s="203" t="s">
        <v>22</v>
      </c>
      <c r="F549" s="160">
        <v>698.9</v>
      </c>
      <c r="G549" s="160">
        <v>698.89</v>
      </c>
      <c r="H549" s="154">
        <f t="shared" si="8"/>
        <v>99.998569180140223</v>
      </c>
    </row>
    <row r="550" spans="1:8">
      <c r="A550" s="200" t="s">
        <v>31</v>
      </c>
      <c r="B550" s="201">
        <v>10</v>
      </c>
      <c r="C550" s="201">
        <v>6</v>
      </c>
      <c r="D550" s="202" t="s">
        <v>29</v>
      </c>
      <c r="E550" s="203" t="s">
        <v>30</v>
      </c>
      <c r="F550" s="160">
        <v>28.8</v>
      </c>
      <c r="G550" s="160">
        <v>24.67</v>
      </c>
      <c r="H550" s="154">
        <f t="shared" si="8"/>
        <v>85.659722222222229</v>
      </c>
    </row>
    <row r="551" spans="1:8">
      <c r="A551" s="200" t="s">
        <v>21</v>
      </c>
      <c r="B551" s="201">
        <v>10</v>
      </c>
      <c r="C551" s="201">
        <v>6</v>
      </c>
      <c r="D551" s="202" t="s">
        <v>29</v>
      </c>
      <c r="E551" s="203" t="s">
        <v>20</v>
      </c>
      <c r="F551" s="160">
        <v>43.5</v>
      </c>
      <c r="G551" s="218"/>
      <c r="H551" s="154"/>
    </row>
    <row r="552" spans="1:8">
      <c r="A552" s="200" t="s">
        <v>87</v>
      </c>
      <c r="B552" s="201">
        <v>10</v>
      </c>
      <c r="C552" s="201">
        <v>6</v>
      </c>
      <c r="D552" s="202" t="s">
        <v>29</v>
      </c>
      <c r="E552" s="203" t="s">
        <v>86</v>
      </c>
      <c r="F552" s="160">
        <v>7</v>
      </c>
      <c r="G552" s="160">
        <v>4.08</v>
      </c>
      <c r="H552" s="154">
        <f t="shared" si="8"/>
        <v>58.285714285714285</v>
      </c>
    </row>
    <row r="553" spans="1:8" ht="22.5">
      <c r="A553" s="200" t="s">
        <v>493</v>
      </c>
      <c r="B553" s="201">
        <v>10</v>
      </c>
      <c r="C553" s="201">
        <v>6</v>
      </c>
      <c r="D553" s="202" t="s">
        <v>28</v>
      </c>
      <c r="E553" s="203">
        <v>0</v>
      </c>
      <c r="F553" s="160">
        <v>6122</v>
      </c>
      <c r="G553" s="160">
        <v>4446.93</v>
      </c>
      <c r="H553" s="154">
        <f t="shared" si="8"/>
        <v>72.638516824567134</v>
      </c>
    </row>
    <row r="554" spans="1:8">
      <c r="A554" s="200" t="s">
        <v>603</v>
      </c>
      <c r="B554" s="201">
        <v>10</v>
      </c>
      <c r="C554" s="201">
        <v>6</v>
      </c>
      <c r="D554" s="202" t="s">
        <v>28</v>
      </c>
      <c r="E554" s="203" t="s">
        <v>604</v>
      </c>
      <c r="F554" s="160">
        <v>3309.2</v>
      </c>
      <c r="G554" s="160">
        <v>2432.89</v>
      </c>
      <c r="H554" s="154">
        <f t="shared" si="8"/>
        <v>73.51897739634957</v>
      </c>
    </row>
    <row r="555" spans="1:8" ht="33.75">
      <c r="A555" s="200" t="s">
        <v>605</v>
      </c>
      <c r="B555" s="201">
        <v>10</v>
      </c>
      <c r="C555" s="201">
        <v>6</v>
      </c>
      <c r="D555" s="202" t="s">
        <v>28</v>
      </c>
      <c r="E555" s="203" t="s">
        <v>606</v>
      </c>
      <c r="F555" s="160">
        <v>1282.3</v>
      </c>
      <c r="G555" s="160">
        <v>839.14</v>
      </c>
      <c r="H555" s="154">
        <f t="shared" si="8"/>
        <v>65.440224596428294</v>
      </c>
    </row>
    <row r="556" spans="1:8" ht="22.5">
      <c r="A556" s="200" t="s">
        <v>12</v>
      </c>
      <c r="B556" s="201">
        <v>10</v>
      </c>
      <c r="C556" s="201">
        <v>6</v>
      </c>
      <c r="D556" s="202" t="s">
        <v>28</v>
      </c>
      <c r="E556" s="203" t="s">
        <v>10</v>
      </c>
      <c r="F556" s="160">
        <v>1437.7</v>
      </c>
      <c r="G556" s="160">
        <v>1118.26</v>
      </c>
      <c r="H556" s="154">
        <f t="shared" si="8"/>
        <v>77.781178270849267</v>
      </c>
    </row>
    <row r="557" spans="1:8" ht="56.25">
      <c r="A557" s="204" t="s">
        <v>23</v>
      </c>
      <c r="B557" s="201">
        <v>10</v>
      </c>
      <c r="C557" s="201">
        <v>6</v>
      </c>
      <c r="D557" s="202" t="s">
        <v>28</v>
      </c>
      <c r="E557" s="203" t="s">
        <v>22</v>
      </c>
      <c r="F557" s="160">
        <v>26.9</v>
      </c>
      <c r="G557" s="160">
        <v>4.08</v>
      </c>
      <c r="H557" s="154">
        <f t="shared" si="8"/>
        <v>15.167286245353162</v>
      </c>
    </row>
    <row r="558" spans="1:8">
      <c r="A558" s="200" t="s">
        <v>21</v>
      </c>
      <c r="B558" s="201">
        <v>10</v>
      </c>
      <c r="C558" s="201">
        <v>6</v>
      </c>
      <c r="D558" s="202" t="s">
        <v>28</v>
      </c>
      <c r="E558" s="203" t="s">
        <v>20</v>
      </c>
      <c r="F558" s="160">
        <v>2.5</v>
      </c>
      <c r="G558" s="160">
        <v>2.5</v>
      </c>
      <c r="H558" s="154">
        <f t="shared" si="8"/>
        <v>100</v>
      </c>
    </row>
    <row r="559" spans="1:8">
      <c r="A559" s="200" t="s">
        <v>87</v>
      </c>
      <c r="B559" s="201">
        <v>10</v>
      </c>
      <c r="C559" s="201">
        <v>6</v>
      </c>
      <c r="D559" s="202" t="s">
        <v>28</v>
      </c>
      <c r="E559" s="203" t="s">
        <v>86</v>
      </c>
      <c r="F559" s="160">
        <v>63.4</v>
      </c>
      <c r="G559" s="160">
        <v>50.06</v>
      </c>
      <c r="H559" s="154">
        <f t="shared" si="8"/>
        <v>78.958990536277611</v>
      </c>
    </row>
    <row r="560" spans="1:8">
      <c r="A560" s="200" t="s">
        <v>19</v>
      </c>
      <c r="B560" s="201">
        <v>11</v>
      </c>
      <c r="C560" s="201">
        <v>0</v>
      </c>
      <c r="D560" s="202">
        <v>0</v>
      </c>
      <c r="E560" s="203">
        <v>0</v>
      </c>
      <c r="F560" s="160">
        <v>6877.8</v>
      </c>
      <c r="G560" s="160">
        <v>6712.29</v>
      </c>
      <c r="H560" s="154">
        <f t="shared" si="8"/>
        <v>97.593561894791932</v>
      </c>
    </row>
    <row r="561" spans="1:8">
      <c r="A561" s="200" t="s">
        <v>18</v>
      </c>
      <c r="B561" s="201">
        <v>11</v>
      </c>
      <c r="C561" s="201">
        <v>2</v>
      </c>
      <c r="D561" s="202">
        <v>0</v>
      </c>
      <c r="E561" s="203">
        <v>0</v>
      </c>
      <c r="F561" s="160">
        <v>6877.8</v>
      </c>
      <c r="G561" s="160">
        <v>6712.29</v>
      </c>
      <c r="H561" s="154">
        <f t="shared" si="8"/>
        <v>97.593561894791932</v>
      </c>
    </row>
    <row r="562" spans="1:8" ht="22.5">
      <c r="A562" s="200" t="s">
        <v>17</v>
      </c>
      <c r="B562" s="201">
        <v>11</v>
      </c>
      <c r="C562" s="201">
        <v>2</v>
      </c>
      <c r="D562" s="202" t="s">
        <v>16</v>
      </c>
      <c r="E562" s="203">
        <v>0</v>
      </c>
      <c r="F562" s="160">
        <v>6877.8</v>
      </c>
      <c r="G562" s="160">
        <v>6712.29</v>
      </c>
      <c r="H562" s="154">
        <f t="shared" si="8"/>
        <v>97.593561894791932</v>
      </c>
    </row>
    <row r="563" spans="1:8">
      <c r="A563" s="200" t="s">
        <v>15</v>
      </c>
      <c r="B563" s="201">
        <v>11</v>
      </c>
      <c r="C563" s="201">
        <v>2</v>
      </c>
      <c r="D563" s="202" t="s">
        <v>14</v>
      </c>
      <c r="E563" s="203">
        <v>0</v>
      </c>
      <c r="F563" s="160">
        <v>6877.8</v>
      </c>
      <c r="G563" s="160">
        <v>6712.29</v>
      </c>
      <c r="H563" s="154">
        <f t="shared" si="8"/>
        <v>97.593561894791932</v>
      </c>
    </row>
    <row r="564" spans="1:8" ht="22.5">
      <c r="A564" s="200" t="s">
        <v>671</v>
      </c>
      <c r="B564" s="201">
        <v>11</v>
      </c>
      <c r="C564" s="201">
        <v>2</v>
      </c>
      <c r="D564" s="202" t="s">
        <v>672</v>
      </c>
      <c r="E564" s="203">
        <v>0</v>
      </c>
      <c r="F564" s="160">
        <v>5142.8</v>
      </c>
      <c r="G564" s="160">
        <v>5123.04</v>
      </c>
      <c r="H564" s="154">
        <f t="shared" si="8"/>
        <v>99.615773508594543</v>
      </c>
    </row>
    <row r="565" spans="1:8" ht="33.75">
      <c r="A565" s="200" t="s">
        <v>9</v>
      </c>
      <c r="B565" s="201">
        <v>11</v>
      </c>
      <c r="C565" s="201">
        <v>2</v>
      </c>
      <c r="D565" s="202" t="s">
        <v>672</v>
      </c>
      <c r="E565" s="203" t="s">
        <v>8</v>
      </c>
      <c r="F565" s="160">
        <v>5142.8</v>
      </c>
      <c r="G565" s="160">
        <v>5123.04</v>
      </c>
      <c r="H565" s="154">
        <f t="shared" si="8"/>
        <v>99.615773508594543</v>
      </c>
    </row>
    <row r="566" spans="1:8">
      <c r="A566" s="200" t="s">
        <v>13</v>
      </c>
      <c r="B566" s="201">
        <v>11</v>
      </c>
      <c r="C566" s="201">
        <v>2</v>
      </c>
      <c r="D566" s="202" t="s">
        <v>11</v>
      </c>
      <c r="E566" s="203">
        <v>0</v>
      </c>
      <c r="F566" s="160">
        <v>1735</v>
      </c>
      <c r="G566" s="160">
        <v>1589.25</v>
      </c>
      <c r="H566" s="154">
        <f t="shared" si="8"/>
        <v>91.599423631123926</v>
      </c>
    </row>
    <row r="567" spans="1:8" ht="22.5">
      <c r="A567" s="200" t="s">
        <v>12</v>
      </c>
      <c r="B567" s="201">
        <v>11</v>
      </c>
      <c r="C567" s="201">
        <v>2</v>
      </c>
      <c r="D567" s="202" t="s">
        <v>11</v>
      </c>
      <c r="E567" s="203" t="s">
        <v>10</v>
      </c>
      <c r="F567" s="160">
        <v>1735</v>
      </c>
      <c r="G567" s="160">
        <v>1589.25</v>
      </c>
      <c r="H567" s="154">
        <f t="shared" si="8"/>
        <v>91.599423631123926</v>
      </c>
    </row>
    <row r="568" spans="1:8">
      <c r="A568" s="200" t="s">
        <v>7</v>
      </c>
      <c r="B568" s="201">
        <v>13</v>
      </c>
      <c r="C568" s="201">
        <v>0</v>
      </c>
      <c r="D568" s="202">
        <v>0</v>
      </c>
      <c r="E568" s="203">
        <v>0</v>
      </c>
      <c r="F568" s="160">
        <v>14285.3</v>
      </c>
      <c r="G568" s="160">
        <v>14039.86</v>
      </c>
      <c r="H568" s="154">
        <f t="shared" si="8"/>
        <v>98.281870174235067</v>
      </c>
    </row>
    <row r="569" spans="1:8">
      <c r="A569" s="200" t="s">
        <v>6</v>
      </c>
      <c r="B569" s="201">
        <v>13</v>
      </c>
      <c r="C569" s="201">
        <v>1</v>
      </c>
      <c r="D569" s="202">
        <v>0</v>
      </c>
      <c r="E569" s="203">
        <v>0</v>
      </c>
      <c r="F569" s="160">
        <v>14285.3</v>
      </c>
      <c r="G569" s="160">
        <v>14039.86</v>
      </c>
      <c r="H569" s="154">
        <f t="shared" si="8"/>
        <v>98.281870174235067</v>
      </c>
    </row>
    <row r="570" spans="1:8" ht="33.75">
      <c r="A570" s="200" t="s">
        <v>5</v>
      </c>
      <c r="B570" s="201">
        <v>13</v>
      </c>
      <c r="C570" s="201">
        <v>1</v>
      </c>
      <c r="D570" s="202" t="s">
        <v>4</v>
      </c>
      <c r="E570" s="203">
        <v>0</v>
      </c>
      <c r="F570" s="160">
        <v>14285.3</v>
      </c>
      <c r="G570" s="160">
        <v>14039.86</v>
      </c>
      <c r="H570" s="154">
        <f t="shared" si="8"/>
        <v>98.281870174235067</v>
      </c>
    </row>
    <row r="571" spans="1:8">
      <c r="A571" s="200" t="s">
        <v>3</v>
      </c>
      <c r="B571" s="201">
        <v>13</v>
      </c>
      <c r="C571" s="201">
        <v>1</v>
      </c>
      <c r="D571" s="202" t="s">
        <v>2</v>
      </c>
      <c r="E571" s="203">
        <v>0</v>
      </c>
      <c r="F571" s="160">
        <v>14285.3</v>
      </c>
      <c r="G571" s="160">
        <v>14039.86</v>
      </c>
      <c r="H571" s="154">
        <f t="shared" si="8"/>
        <v>98.281870174235067</v>
      </c>
    </row>
    <row r="572" spans="1:8" ht="15.75" thickBot="1">
      <c r="A572" s="200" t="s">
        <v>1</v>
      </c>
      <c r="B572" s="201">
        <v>13</v>
      </c>
      <c r="C572" s="201">
        <v>1</v>
      </c>
      <c r="D572" s="202" t="s">
        <v>2</v>
      </c>
      <c r="E572" s="203" t="s">
        <v>0</v>
      </c>
      <c r="F572" s="211">
        <v>14285.3</v>
      </c>
      <c r="G572" s="211">
        <v>14039.86</v>
      </c>
      <c r="H572" s="213">
        <f t="shared" si="8"/>
        <v>98.281870174235067</v>
      </c>
    </row>
    <row r="573" spans="1:8" ht="15.75" thickBot="1">
      <c r="A573" s="225" t="s">
        <v>673</v>
      </c>
      <c r="B573" s="226"/>
      <c r="C573" s="226"/>
      <c r="D573" s="226"/>
      <c r="E573" s="227"/>
      <c r="F573" s="212">
        <v>2632160.7999999998</v>
      </c>
      <c r="G573" s="212">
        <v>1953637.8</v>
      </c>
      <c r="H573" s="212">
        <f>G573/F573*100</f>
        <v>74.221825657459846</v>
      </c>
    </row>
    <row r="579" spans="8:8">
      <c r="H579" s="219"/>
    </row>
  </sheetData>
  <autoFilter ref="A8:H574">
    <filterColumn colId="3"/>
  </autoFilter>
  <mergeCells count="8">
    <mergeCell ref="A573:E573"/>
    <mergeCell ref="A3:H3"/>
    <mergeCell ref="A4:H4"/>
    <mergeCell ref="G5:H5"/>
    <mergeCell ref="B6:E6"/>
    <mergeCell ref="F6:F7"/>
    <mergeCell ref="G6:G7"/>
    <mergeCell ref="H6:H7"/>
  </mergeCells>
  <pageMargins left="1.1023622047244095" right="0.70866141732283472" top="0.27559055118110237" bottom="0.15748031496062992" header="0.31496062992125984" footer="0.31496062992125984"/>
  <pageSetup paperSize="9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75"/>
  <sheetViews>
    <sheetView view="pageBreakPreview" zoomScale="80" zoomScaleSheetLayoutView="80" workbookViewId="0">
      <pane xSplit="6" ySplit="8" topLeftCell="G9" activePane="bottomRight" state="frozen"/>
      <selection activeCell="C16" sqref="C16"/>
      <selection pane="topRight" activeCell="C16" sqref="C16"/>
      <selection pane="bottomLeft" activeCell="C16" sqref="C16"/>
      <selection pane="bottomRight" activeCell="H20" sqref="H20"/>
    </sheetView>
  </sheetViews>
  <sheetFormatPr defaultRowHeight="12.75"/>
  <cols>
    <col min="1" max="1" width="68.140625" style="91" customWidth="1"/>
    <col min="2" max="2" width="6.28515625" style="108" customWidth="1"/>
    <col min="3" max="3" width="5.7109375" style="108" customWidth="1"/>
    <col min="4" max="4" width="5.85546875" style="108" customWidth="1"/>
    <col min="5" max="5" width="11" style="108" customWidth="1"/>
    <col min="6" max="6" width="5.7109375" style="108" customWidth="1"/>
    <col min="7" max="7" width="11.140625" style="215" customWidth="1"/>
    <col min="8" max="8" width="13.28515625" style="91" customWidth="1"/>
    <col min="9" max="224" width="9.140625" style="91" customWidth="1"/>
    <col min="225" max="16384" width="9.140625" style="91"/>
  </cols>
  <sheetData>
    <row r="1" spans="1:9" ht="15" customHeight="1">
      <c r="A1" s="6"/>
      <c r="B1" s="171"/>
      <c r="C1" s="171"/>
      <c r="D1" s="172"/>
      <c r="E1" s="8"/>
      <c r="F1" s="8"/>
      <c r="G1" s="5"/>
      <c r="H1" s="9"/>
      <c r="I1" s="7"/>
    </row>
    <row r="2" spans="1:9" ht="14.25" customHeight="1">
      <c r="A2" s="243" t="s">
        <v>720</v>
      </c>
      <c r="B2" s="243"/>
      <c r="C2" s="243"/>
      <c r="D2" s="243"/>
      <c r="E2" s="243"/>
      <c r="F2" s="243"/>
      <c r="G2" s="243"/>
      <c r="H2" s="243"/>
      <c r="I2" s="243"/>
    </row>
    <row r="3" spans="1:9" ht="15.75" customHeight="1">
      <c r="A3" s="243"/>
      <c r="B3" s="243"/>
      <c r="C3" s="243"/>
      <c r="D3" s="243"/>
      <c r="E3" s="243"/>
      <c r="F3" s="243"/>
      <c r="G3" s="243"/>
      <c r="H3" s="243"/>
      <c r="I3" s="243"/>
    </row>
    <row r="4" spans="1:9" ht="18" customHeight="1">
      <c r="A4" s="243"/>
      <c r="B4" s="243"/>
      <c r="C4" s="243"/>
      <c r="D4" s="243"/>
      <c r="E4" s="243"/>
      <c r="F4" s="243"/>
      <c r="G4" s="243"/>
      <c r="H4" s="243"/>
      <c r="I4" s="243"/>
    </row>
    <row r="5" spans="1:9" ht="21" customHeight="1" thickBot="1">
      <c r="A5" s="6"/>
      <c r="B5" s="173"/>
      <c r="C5" s="171"/>
      <c r="D5" s="171"/>
      <c r="E5" s="171"/>
      <c r="F5" s="107"/>
      <c r="G5" s="214"/>
      <c r="H5" s="90"/>
    </row>
    <row r="6" spans="1:9" ht="12.75" customHeight="1">
      <c r="A6" s="92"/>
      <c r="B6" s="237" t="s">
        <v>313</v>
      </c>
      <c r="C6" s="238"/>
      <c r="D6" s="238"/>
      <c r="E6" s="238"/>
      <c r="F6" s="238"/>
      <c r="G6" s="239" t="s">
        <v>469</v>
      </c>
      <c r="H6" s="239" t="s">
        <v>316</v>
      </c>
      <c r="I6" s="241" t="s">
        <v>314</v>
      </c>
    </row>
    <row r="7" spans="1:9" ht="32.25" customHeight="1">
      <c r="A7" s="93" t="s">
        <v>312</v>
      </c>
      <c r="B7" s="161" t="s">
        <v>319</v>
      </c>
      <c r="C7" s="161" t="s">
        <v>311</v>
      </c>
      <c r="D7" s="161" t="s">
        <v>310</v>
      </c>
      <c r="E7" s="161" t="s">
        <v>309</v>
      </c>
      <c r="F7" s="161" t="s">
        <v>308</v>
      </c>
      <c r="G7" s="240"/>
      <c r="H7" s="240"/>
      <c r="I7" s="242"/>
    </row>
    <row r="8" spans="1:9" ht="12.75" customHeight="1" thickBot="1">
      <c r="A8" s="94">
        <v>1</v>
      </c>
      <c r="B8" s="95">
        <v>2</v>
      </c>
      <c r="C8" s="95">
        <v>3</v>
      </c>
      <c r="D8" s="95">
        <v>4</v>
      </c>
      <c r="E8" s="95">
        <v>5</v>
      </c>
      <c r="F8" s="95">
        <v>6</v>
      </c>
      <c r="G8" s="95">
        <v>7</v>
      </c>
      <c r="H8" s="96">
        <v>8</v>
      </c>
      <c r="I8" s="97">
        <v>9</v>
      </c>
    </row>
    <row r="9" spans="1:9">
      <c r="A9" s="156" t="s">
        <v>320</v>
      </c>
      <c r="B9" s="174">
        <v>860</v>
      </c>
      <c r="C9" s="175">
        <v>0</v>
      </c>
      <c r="D9" s="175">
        <v>0</v>
      </c>
      <c r="E9" s="176">
        <v>0</v>
      </c>
      <c r="F9" s="177">
        <v>0</v>
      </c>
      <c r="G9" s="160">
        <v>17075.400000000001</v>
      </c>
      <c r="H9" s="160">
        <v>13159.2</v>
      </c>
      <c r="I9" s="157">
        <f>H9/G9*100</f>
        <v>77.065251765698022</v>
      </c>
    </row>
    <row r="10" spans="1:9">
      <c r="A10" s="150" t="s">
        <v>602</v>
      </c>
      <c r="B10" s="178">
        <v>860</v>
      </c>
      <c r="C10" s="179">
        <v>1</v>
      </c>
      <c r="D10" s="179">
        <v>0</v>
      </c>
      <c r="E10" s="180">
        <v>0</v>
      </c>
      <c r="F10" s="181">
        <v>0</v>
      </c>
      <c r="G10" s="160">
        <v>17075.400000000001</v>
      </c>
      <c r="H10" s="160">
        <v>13159.2</v>
      </c>
      <c r="I10" s="151">
        <f t="shared" ref="I10:I73" si="0">H10/G10*100</f>
        <v>77.065251765698022</v>
      </c>
    </row>
    <row r="11" spans="1:9" ht="22.5">
      <c r="A11" s="150" t="s">
        <v>307</v>
      </c>
      <c r="B11" s="178">
        <v>860</v>
      </c>
      <c r="C11" s="179">
        <v>1</v>
      </c>
      <c r="D11" s="179">
        <v>2</v>
      </c>
      <c r="E11" s="180">
        <v>0</v>
      </c>
      <c r="F11" s="181">
        <v>0</v>
      </c>
      <c r="G11" s="160">
        <v>1993.3</v>
      </c>
      <c r="H11" s="160">
        <v>1510.8</v>
      </c>
      <c r="I11" s="151">
        <f t="shared" si="0"/>
        <v>75.79390959715046</v>
      </c>
    </row>
    <row r="12" spans="1:9">
      <c r="A12" s="150" t="s">
        <v>491</v>
      </c>
      <c r="B12" s="178">
        <v>860</v>
      </c>
      <c r="C12" s="179">
        <v>1</v>
      </c>
      <c r="D12" s="179">
        <v>2</v>
      </c>
      <c r="E12" s="180" t="s">
        <v>304</v>
      </c>
      <c r="F12" s="181">
        <v>0</v>
      </c>
      <c r="G12" s="160">
        <v>1993.3</v>
      </c>
      <c r="H12" s="160">
        <v>1510.8</v>
      </c>
      <c r="I12" s="151">
        <f t="shared" si="0"/>
        <v>75.79390959715046</v>
      </c>
    </row>
    <row r="13" spans="1:9" ht="22.5">
      <c r="A13" s="150" t="s">
        <v>492</v>
      </c>
      <c r="B13" s="178">
        <v>860</v>
      </c>
      <c r="C13" s="179">
        <v>1</v>
      </c>
      <c r="D13" s="179">
        <v>2</v>
      </c>
      <c r="E13" s="180" t="s">
        <v>306</v>
      </c>
      <c r="F13" s="181">
        <v>0</v>
      </c>
      <c r="G13" s="160">
        <v>1993.3</v>
      </c>
      <c r="H13" s="160">
        <v>1510.8</v>
      </c>
      <c r="I13" s="151">
        <f t="shared" si="0"/>
        <v>75.79390959715046</v>
      </c>
    </row>
    <row r="14" spans="1:9">
      <c r="A14" s="150" t="s">
        <v>603</v>
      </c>
      <c r="B14" s="178">
        <v>860</v>
      </c>
      <c r="C14" s="179">
        <v>1</v>
      </c>
      <c r="D14" s="179">
        <v>2</v>
      </c>
      <c r="E14" s="180" t="s">
        <v>306</v>
      </c>
      <c r="F14" s="181" t="s">
        <v>604</v>
      </c>
      <c r="G14" s="160">
        <v>1811.2</v>
      </c>
      <c r="H14" s="160">
        <v>1343.5</v>
      </c>
      <c r="I14" s="151">
        <f t="shared" si="0"/>
        <v>74.177340989399283</v>
      </c>
    </row>
    <row r="15" spans="1:9" ht="22.5">
      <c r="A15" s="150" t="s">
        <v>605</v>
      </c>
      <c r="B15" s="178">
        <v>860</v>
      </c>
      <c r="C15" s="179">
        <v>1</v>
      </c>
      <c r="D15" s="179">
        <v>2</v>
      </c>
      <c r="E15" s="180" t="s">
        <v>306</v>
      </c>
      <c r="F15" s="181" t="s">
        <v>606</v>
      </c>
      <c r="G15" s="160">
        <v>182.1</v>
      </c>
      <c r="H15" s="160">
        <v>167.3</v>
      </c>
      <c r="I15" s="151">
        <f t="shared" si="0"/>
        <v>91.872597473915434</v>
      </c>
    </row>
    <row r="16" spans="1:9" ht="22.5">
      <c r="A16" s="150" t="s">
        <v>305</v>
      </c>
      <c r="B16" s="178">
        <v>860</v>
      </c>
      <c r="C16" s="179">
        <v>1</v>
      </c>
      <c r="D16" s="179">
        <v>3</v>
      </c>
      <c r="E16" s="180">
        <v>0</v>
      </c>
      <c r="F16" s="181">
        <v>0</v>
      </c>
      <c r="G16" s="160">
        <v>15082.1</v>
      </c>
      <c r="H16" s="160">
        <v>11648.4</v>
      </c>
      <c r="I16" s="151">
        <f t="shared" si="0"/>
        <v>77.233276533108778</v>
      </c>
    </row>
    <row r="17" spans="1:9">
      <c r="A17" s="150" t="s">
        <v>491</v>
      </c>
      <c r="B17" s="178">
        <v>860</v>
      </c>
      <c r="C17" s="179">
        <v>1</v>
      </c>
      <c r="D17" s="179">
        <v>3</v>
      </c>
      <c r="E17" s="180" t="s">
        <v>304</v>
      </c>
      <c r="F17" s="181">
        <v>0</v>
      </c>
      <c r="G17" s="160">
        <v>15082.1</v>
      </c>
      <c r="H17" s="160">
        <v>11648.4</v>
      </c>
      <c r="I17" s="151">
        <f t="shared" si="0"/>
        <v>77.233276533108778</v>
      </c>
    </row>
    <row r="18" spans="1:9" ht="22.5">
      <c r="A18" s="150" t="s">
        <v>607</v>
      </c>
      <c r="B18" s="178">
        <v>860</v>
      </c>
      <c r="C18" s="179">
        <v>1</v>
      </c>
      <c r="D18" s="179">
        <v>3</v>
      </c>
      <c r="E18" s="180" t="s">
        <v>303</v>
      </c>
      <c r="F18" s="181">
        <v>0</v>
      </c>
      <c r="G18" s="160">
        <v>15082.1</v>
      </c>
      <c r="H18" s="160">
        <v>11648.4</v>
      </c>
      <c r="I18" s="151">
        <f t="shared" si="0"/>
        <v>77.233276533108778</v>
      </c>
    </row>
    <row r="19" spans="1:9" ht="22.5">
      <c r="A19" s="150" t="s">
        <v>89</v>
      </c>
      <c r="B19" s="178">
        <v>860</v>
      </c>
      <c r="C19" s="179">
        <v>1</v>
      </c>
      <c r="D19" s="179">
        <v>3</v>
      </c>
      <c r="E19" s="180" t="s">
        <v>303</v>
      </c>
      <c r="F19" s="181" t="s">
        <v>88</v>
      </c>
      <c r="G19" s="160">
        <v>1013.6</v>
      </c>
      <c r="H19" s="160">
        <v>623</v>
      </c>
      <c r="I19" s="151">
        <f t="shared" si="0"/>
        <v>61.46408839779005</v>
      </c>
    </row>
    <row r="20" spans="1:9" ht="22.5">
      <c r="A20" s="150" t="s">
        <v>608</v>
      </c>
      <c r="B20" s="178">
        <v>860</v>
      </c>
      <c r="C20" s="179">
        <v>1</v>
      </c>
      <c r="D20" s="179">
        <v>3</v>
      </c>
      <c r="E20" s="180" t="s">
        <v>303</v>
      </c>
      <c r="F20" s="181" t="s">
        <v>609</v>
      </c>
      <c r="G20" s="160">
        <v>51.7</v>
      </c>
      <c r="H20" s="160">
        <v>11.3</v>
      </c>
      <c r="I20" s="151">
        <f t="shared" si="0"/>
        <v>21.8568665377176</v>
      </c>
    </row>
    <row r="21" spans="1:9">
      <c r="A21" s="150" t="s">
        <v>603</v>
      </c>
      <c r="B21" s="178">
        <v>860</v>
      </c>
      <c r="C21" s="179">
        <v>1</v>
      </c>
      <c r="D21" s="179">
        <v>3</v>
      </c>
      <c r="E21" s="180" t="s">
        <v>303</v>
      </c>
      <c r="F21" s="181" t="s">
        <v>604</v>
      </c>
      <c r="G21" s="160">
        <v>6601</v>
      </c>
      <c r="H21" s="160">
        <v>4490.5</v>
      </c>
      <c r="I21" s="151">
        <f t="shared" si="0"/>
        <v>68.027571580063622</v>
      </c>
    </row>
    <row r="22" spans="1:9" ht="22.5">
      <c r="A22" s="150" t="s">
        <v>27</v>
      </c>
      <c r="B22" s="178">
        <v>860</v>
      </c>
      <c r="C22" s="179">
        <v>1</v>
      </c>
      <c r="D22" s="179">
        <v>3</v>
      </c>
      <c r="E22" s="180" t="s">
        <v>303</v>
      </c>
      <c r="F22" s="181" t="s">
        <v>26</v>
      </c>
      <c r="G22" s="160">
        <v>800.8</v>
      </c>
      <c r="H22" s="160">
        <v>800.80000000000007</v>
      </c>
      <c r="I22" s="151">
        <f t="shared" si="0"/>
        <v>100.00000000000003</v>
      </c>
    </row>
    <row r="23" spans="1:9" ht="33.75">
      <c r="A23" s="150" t="s">
        <v>610</v>
      </c>
      <c r="B23" s="178">
        <v>860</v>
      </c>
      <c r="C23" s="179">
        <v>1</v>
      </c>
      <c r="D23" s="179">
        <v>3</v>
      </c>
      <c r="E23" s="180" t="s">
        <v>303</v>
      </c>
      <c r="F23" s="181" t="s">
        <v>611</v>
      </c>
      <c r="G23" s="160">
        <v>2022</v>
      </c>
      <c r="H23" s="160">
        <v>1664.4</v>
      </c>
      <c r="I23" s="151">
        <f t="shared" si="0"/>
        <v>82.314540059347181</v>
      </c>
    </row>
    <row r="24" spans="1:9" ht="22.5">
      <c r="A24" s="150" t="s">
        <v>605</v>
      </c>
      <c r="B24" s="178">
        <v>860</v>
      </c>
      <c r="C24" s="179">
        <v>1</v>
      </c>
      <c r="D24" s="179">
        <v>3</v>
      </c>
      <c r="E24" s="180" t="s">
        <v>303</v>
      </c>
      <c r="F24" s="181" t="s">
        <v>606</v>
      </c>
      <c r="G24" s="160">
        <v>2912.1</v>
      </c>
      <c r="H24" s="160">
        <v>2527.1999999999998</v>
      </c>
      <c r="I24" s="151">
        <f t="shared" si="0"/>
        <v>86.782734109405581</v>
      </c>
    </row>
    <row r="25" spans="1:9">
      <c r="A25" s="150" t="s">
        <v>33</v>
      </c>
      <c r="B25" s="178">
        <v>860</v>
      </c>
      <c r="C25" s="179">
        <v>1</v>
      </c>
      <c r="D25" s="179">
        <v>3</v>
      </c>
      <c r="E25" s="180" t="s">
        <v>303</v>
      </c>
      <c r="F25" s="181" t="s">
        <v>32</v>
      </c>
      <c r="G25" s="160">
        <v>185.6</v>
      </c>
      <c r="H25" s="160">
        <v>128.6</v>
      </c>
      <c r="I25" s="151">
        <f t="shared" si="0"/>
        <v>69.28879310344827</v>
      </c>
    </row>
    <row r="26" spans="1:9" ht="22.5">
      <c r="A26" s="150" t="s">
        <v>12</v>
      </c>
      <c r="B26" s="178">
        <v>860</v>
      </c>
      <c r="C26" s="179">
        <v>1</v>
      </c>
      <c r="D26" s="179">
        <v>3</v>
      </c>
      <c r="E26" s="180" t="s">
        <v>303</v>
      </c>
      <c r="F26" s="181" t="s">
        <v>10</v>
      </c>
      <c r="G26" s="160">
        <v>1356.1</v>
      </c>
      <c r="H26" s="160">
        <v>1305.3999999999999</v>
      </c>
      <c r="I26" s="151">
        <f t="shared" si="0"/>
        <v>96.261337659464644</v>
      </c>
    </row>
    <row r="27" spans="1:9">
      <c r="A27" s="150" t="s">
        <v>21</v>
      </c>
      <c r="B27" s="178">
        <v>860</v>
      </c>
      <c r="C27" s="179">
        <v>1</v>
      </c>
      <c r="D27" s="179">
        <v>3</v>
      </c>
      <c r="E27" s="180" t="s">
        <v>303</v>
      </c>
      <c r="F27" s="181" t="s">
        <v>20</v>
      </c>
      <c r="G27" s="160">
        <v>4.5999999999999996</v>
      </c>
      <c r="H27" s="160">
        <v>4.6000000000000005</v>
      </c>
      <c r="I27" s="151">
        <f t="shared" si="0"/>
        <v>100.00000000000003</v>
      </c>
    </row>
    <row r="28" spans="1:9">
      <c r="A28" s="150" t="s">
        <v>87</v>
      </c>
      <c r="B28" s="178">
        <v>860</v>
      </c>
      <c r="C28" s="179">
        <v>1</v>
      </c>
      <c r="D28" s="179">
        <v>3</v>
      </c>
      <c r="E28" s="180" t="s">
        <v>303</v>
      </c>
      <c r="F28" s="181" t="s">
        <v>86</v>
      </c>
      <c r="G28" s="160">
        <v>134.6</v>
      </c>
      <c r="H28" s="160">
        <v>92.6</v>
      </c>
      <c r="I28" s="151">
        <f t="shared" si="0"/>
        <v>68.796433878157501</v>
      </c>
    </row>
    <row r="29" spans="1:9">
      <c r="A29" s="150" t="s">
        <v>321</v>
      </c>
      <c r="B29" s="178">
        <v>861</v>
      </c>
      <c r="C29" s="179">
        <v>0</v>
      </c>
      <c r="D29" s="179">
        <v>0</v>
      </c>
      <c r="E29" s="180">
        <v>0</v>
      </c>
      <c r="F29" s="181">
        <v>0</v>
      </c>
      <c r="G29" s="160">
        <v>23494.5</v>
      </c>
      <c r="H29" s="160">
        <v>21753.8</v>
      </c>
      <c r="I29" s="151">
        <f t="shared" si="0"/>
        <v>92.591031943646385</v>
      </c>
    </row>
    <row r="30" spans="1:9">
      <c r="A30" s="150" t="s">
        <v>602</v>
      </c>
      <c r="B30" s="178">
        <v>861</v>
      </c>
      <c r="C30" s="179">
        <v>1</v>
      </c>
      <c r="D30" s="179">
        <v>0</v>
      </c>
      <c r="E30" s="180">
        <v>0</v>
      </c>
      <c r="F30" s="181">
        <v>0</v>
      </c>
      <c r="G30" s="151">
        <v>9209.2000000000007</v>
      </c>
      <c r="H30" s="160">
        <v>7713.9</v>
      </c>
      <c r="I30" s="151">
        <f t="shared" si="0"/>
        <v>83.762976154280494</v>
      </c>
    </row>
    <row r="31" spans="1:9" ht="22.5">
      <c r="A31" s="150" t="s">
        <v>301</v>
      </c>
      <c r="B31" s="178">
        <v>861</v>
      </c>
      <c r="C31" s="179">
        <v>1</v>
      </c>
      <c r="D31" s="179">
        <v>6</v>
      </c>
      <c r="E31" s="180">
        <v>0</v>
      </c>
      <c r="F31" s="181">
        <v>0</v>
      </c>
      <c r="G31" s="151">
        <v>9138.9</v>
      </c>
      <c r="H31" s="160">
        <v>7653.6</v>
      </c>
      <c r="I31" s="151">
        <f t="shared" si="0"/>
        <v>83.747496963529528</v>
      </c>
    </row>
    <row r="32" spans="1:9" ht="22.5">
      <c r="A32" s="150" t="s">
        <v>5</v>
      </c>
      <c r="B32" s="178">
        <v>861</v>
      </c>
      <c r="C32" s="179">
        <v>1</v>
      </c>
      <c r="D32" s="179">
        <v>6</v>
      </c>
      <c r="E32" s="180" t="s">
        <v>4</v>
      </c>
      <c r="F32" s="181">
        <v>0</v>
      </c>
      <c r="G32" s="151">
        <v>756.4</v>
      </c>
      <c r="H32" s="160">
        <v>348</v>
      </c>
      <c r="I32" s="151">
        <f t="shared" si="0"/>
        <v>46.007403490216817</v>
      </c>
    </row>
    <row r="33" spans="1:9">
      <c r="A33" s="150" t="s">
        <v>3</v>
      </c>
      <c r="B33" s="178">
        <v>861</v>
      </c>
      <c r="C33" s="179">
        <v>1</v>
      </c>
      <c r="D33" s="179">
        <v>6</v>
      </c>
      <c r="E33" s="180" t="s">
        <v>2</v>
      </c>
      <c r="F33" s="181">
        <v>0</v>
      </c>
      <c r="G33" s="151">
        <v>756.4</v>
      </c>
      <c r="H33" s="160">
        <v>348</v>
      </c>
      <c r="I33" s="151">
        <f t="shared" si="0"/>
        <v>46.007403490216817</v>
      </c>
    </row>
    <row r="34" spans="1:9" ht="33.75">
      <c r="A34" s="150" t="s">
        <v>616</v>
      </c>
      <c r="B34" s="178">
        <v>861</v>
      </c>
      <c r="C34" s="179">
        <v>1</v>
      </c>
      <c r="D34" s="179">
        <v>6</v>
      </c>
      <c r="E34" s="180" t="s">
        <v>617</v>
      </c>
      <c r="F34" s="181">
        <v>0</v>
      </c>
      <c r="G34" s="151">
        <v>756.4</v>
      </c>
      <c r="H34" s="160">
        <v>348</v>
      </c>
      <c r="I34" s="151">
        <f t="shared" si="0"/>
        <v>46.007403490216817</v>
      </c>
    </row>
    <row r="35" spans="1:9">
      <c r="A35" s="150" t="s">
        <v>33</v>
      </c>
      <c r="B35" s="178">
        <v>861</v>
      </c>
      <c r="C35" s="179">
        <v>1</v>
      </c>
      <c r="D35" s="179">
        <v>6</v>
      </c>
      <c r="E35" s="180" t="s">
        <v>617</v>
      </c>
      <c r="F35" s="181" t="s">
        <v>32</v>
      </c>
      <c r="G35" s="151">
        <v>756.4</v>
      </c>
      <c r="H35" s="160">
        <v>348</v>
      </c>
      <c r="I35" s="151">
        <f t="shared" si="0"/>
        <v>46.007403490216817</v>
      </c>
    </row>
    <row r="36" spans="1:9" ht="22.5">
      <c r="A36" s="150" t="s">
        <v>493</v>
      </c>
      <c r="B36" s="178">
        <v>861</v>
      </c>
      <c r="C36" s="179">
        <v>1</v>
      </c>
      <c r="D36" s="179">
        <v>6</v>
      </c>
      <c r="E36" s="180" t="s">
        <v>28</v>
      </c>
      <c r="F36" s="181">
        <v>0</v>
      </c>
      <c r="G36" s="151">
        <v>8382.5</v>
      </c>
      <c r="H36" s="160">
        <v>7305.6</v>
      </c>
      <c r="I36" s="151">
        <f t="shared" si="0"/>
        <v>87.152997315836572</v>
      </c>
    </row>
    <row r="37" spans="1:9" ht="22.5">
      <c r="A37" s="150" t="s">
        <v>89</v>
      </c>
      <c r="B37" s="178">
        <v>861</v>
      </c>
      <c r="C37" s="179">
        <v>1</v>
      </c>
      <c r="D37" s="179">
        <v>6</v>
      </c>
      <c r="E37" s="180" t="s">
        <v>28</v>
      </c>
      <c r="F37" s="181" t="s">
        <v>88</v>
      </c>
      <c r="G37" s="151">
        <v>49.2</v>
      </c>
      <c r="H37" s="160">
        <v>40.4</v>
      </c>
      <c r="I37" s="151">
        <f t="shared" si="0"/>
        <v>82.113821138211378</v>
      </c>
    </row>
    <row r="38" spans="1:9" ht="22.5">
      <c r="A38" s="150" t="s">
        <v>608</v>
      </c>
      <c r="B38" s="178">
        <v>861</v>
      </c>
      <c r="C38" s="179">
        <v>1</v>
      </c>
      <c r="D38" s="179">
        <v>6</v>
      </c>
      <c r="E38" s="180" t="s">
        <v>28</v>
      </c>
      <c r="F38" s="181" t="s">
        <v>609</v>
      </c>
      <c r="G38" s="151">
        <v>11.8</v>
      </c>
      <c r="H38" s="160">
        <v>1.2</v>
      </c>
      <c r="I38" s="151">
        <f t="shared" si="0"/>
        <v>10.169491525423728</v>
      </c>
    </row>
    <row r="39" spans="1:9">
      <c r="A39" s="150" t="s">
        <v>603</v>
      </c>
      <c r="B39" s="178">
        <v>861</v>
      </c>
      <c r="C39" s="179">
        <v>1</v>
      </c>
      <c r="D39" s="179">
        <v>6</v>
      </c>
      <c r="E39" s="180" t="s">
        <v>28</v>
      </c>
      <c r="F39" s="181" t="s">
        <v>604</v>
      </c>
      <c r="G39" s="151">
        <v>5290.3</v>
      </c>
      <c r="H39" s="160">
        <v>4862.1000000000004</v>
      </c>
      <c r="I39" s="151">
        <f t="shared" si="0"/>
        <v>91.905941061943565</v>
      </c>
    </row>
    <row r="40" spans="1:9" ht="22.5">
      <c r="A40" s="150" t="s">
        <v>27</v>
      </c>
      <c r="B40" s="178">
        <v>861</v>
      </c>
      <c r="C40" s="179">
        <v>1</v>
      </c>
      <c r="D40" s="179">
        <v>6</v>
      </c>
      <c r="E40" s="180" t="s">
        <v>28</v>
      </c>
      <c r="F40" s="181" t="s">
        <v>26</v>
      </c>
      <c r="G40" s="151">
        <v>269.89999999999998</v>
      </c>
      <c r="H40" s="160">
        <v>269.89999999999998</v>
      </c>
      <c r="I40" s="151">
        <f t="shared" si="0"/>
        <v>100</v>
      </c>
    </row>
    <row r="41" spans="1:9" ht="22.5">
      <c r="A41" s="150" t="s">
        <v>605</v>
      </c>
      <c r="B41" s="178">
        <v>861</v>
      </c>
      <c r="C41" s="179">
        <v>1</v>
      </c>
      <c r="D41" s="179">
        <v>6</v>
      </c>
      <c r="E41" s="180" t="s">
        <v>28</v>
      </c>
      <c r="F41" s="181" t="s">
        <v>606</v>
      </c>
      <c r="G41" s="151">
        <v>2095.1999999999998</v>
      </c>
      <c r="H41" s="160">
        <v>1625.8</v>
      </c>
      <c r="I41" s="151">
        <f t="shared" si="0"/>
        <v>77.596410843833524</v>
      </c>
    </row>
    <row r="42" spans="1:9" ht="22.5">
      <c r="A42" s="150" t="s">
        <v>12</v>
      </c>
      <c r="B42" s="178">
        <v>861</v>
      </c>
      <c r="C42" s="179">
        <v>1</v>
      </c>
      <c r="D42" s="179">
        <v>6</v>
      </c>
      <c r="E42" s="180" t="s">
        <v>28</v>
      </c>
      <c r="F42" s="181" t="s">
        <v>10</v>
      </c>
      <c r="G42" s="151">
        <v>581.9</v>
      </c>
      <c r="H42" s="160">
        <v>450.7</v>
      </c>
      <c r="I42" s="151">
        <f t="shared" si="0"/>
        <v>77.453170647877641</v>
      </c>
    </row>
    <row r="43" spans="1:9">
      <c r="A43" s="150" t="s">
        <v>21</v>
      </c>
      <c r="B43" s="178">
        <v>861</v>
      </c>
      <c r="C43" s="179">
        <v>1</v>
      </c>
      <c r="D43" s="179">
        <v>6</v>
      </c>
      <c r="E43" s="180" t="s">
        <v>28</v>
      </c>
      <c r="F43" s="181" t="s">
        <v>20</v>
      </c>
      <c r="G43" s="151">
        <v>29.5</v>
      </c>
      <c r="H43" s="160">
        <v>0.8</v>
      </c>
      <c r="I43" s="151">
        <f t="shared" si="0"/>
        <v>2.7118644067796613</v>
      </c>
    </row>
    <row r="44" spans="1:9">
      <c r="A44" s="150" t="s">
        <v>87</v>
      </c>
      <c r="B44" s="178">
        <v>861</v>
      </c>
      <c r="C44" s="179">
        <v>1</v>
      </c>
      <c r="D44" s="179">
        <v>6</v>
      </c>
      <c r="E44" s="180" t="s">
        <v>28</v>
      </c>
      <c r="F44" s="181" t="s">
        <v>86</v>
      </c>
      <c r="G44" s="151">
        <v>54.7</v>
      </c>
      <c r="H44" s="160">
        <v>54.7</v>
      </c>
      <c r="I44" s="151">
        <f t="shared" si="0"/>
        <v>100</v>
      </c>
    </row>
    <row r="45" spans="1:9">
      <c r="A45" s="150" t="s">
        <v>293</v>
      </c>
      <c r="B45" s="178">
        <v>861</v>
      </c>
      <c r="C45" s="179">
        <v>1</v>
      </c>
      <c r="D45" s="179">
        <v>13</v>
      </c>
      <c r="E45" s="180">
        <v>0</v>
      </c>
      <c r="F45" s="181">
        <v>0</v>
      </c>
      <c r="G45" s="151">
        <v>70.3</v>
      </c>
      <c r="H45" s="160">
        <v>60.3</v>
      </c>
      <c r="I45" s="151">
        <f t="shared" si="0"/>
        <v>85.775248933143672</v>
      </c>
    </row>
    <row r="46" spans="1:9">
      <c r="A46" s="150" t="s">
        <v>292</v>
      </c>
      <c r="B46" s="178">
        <v>861</v>
      </c>
      <c r="C46" s="179">
        <v>1</v>
      </c>
      <c r="D46" s="179">
        <v>13</v>
      </c>
      <c r="E46" s="180" t="s">
        <v>291</v>
      </c>
      <c r="F46" s="181">
        <v>0</v>
      </c>
      <c r="G46" s="151">
        <v>70.3</v>
      </c>
      <c r="H46" s="160">
        <v>60.3</v>
      </c>
      <c r="I46" s="151">
        <f t="shared" si="0"/>
        <v>85.775248933143672</v>
      </c>
    </row>
    <row r="47" spans="1:9" ht="56.25">
      <c r="A47" s="150" t="s">
        <v>23</v>
      </c>
      <c r="B47" s="178">
        <v>861</v>
      </c>
      <c r="C47" s="179">
        <v>1</v>
      </c>
      <c r="D47" s="179">
        <v>13</v>
      </c>
      <c r="E47" s="180" t="s">
        <v>291</v>
      </c>
      <c r="F47" s="181" t="s">
        <v>22</v>
      </c>
      <c r="G47" s="151">
        <v>70.3</v>
      </c>
      <c r="H47" s="160">
        <v>60.3</v>
      </c>
      <c r="I47" s="151">
        <f t="shared" si="0"/>
        <v>85.775248933143672</v>
      </c>
    </row>
    <row r="48" spans="1:9">
      <c r="A48" s="150" t="s">
        <v>7</v>
      </c>
      <c r="B48" s="178">
        <v>861</v>
      </c>
      <c r="C48" s="179">
        <v>13</v>
      </c>
      <c r="D48" s="179">
        <v>0</v>
      </c>
      <c r="E48" s="180">
        <v>0</v>
      </c>
      <c r="F48" s="181">
        <v>0</v>
      </c>
      <c r="G48" s="151">
        <v>14285.3</v>
      </c>
      <c r="H48" s="160">
        <v>14039.9</v>
      </c>
      <c r="I48" s="151">
        <f t="shared" si="0"/>
        <v>98.282150182355281</v>
      </c>
    </row>
    <row r="49" spans="1:9">
      <c r="A49" s="150" t="s">
        <v>6</v>
      </c>
      <c r="B49" s="178">
        <v>861</v>
      </c>
      <c r="C49" s="179">
        <v>13</v>
      </c>
      <c r="D49" s="179">
        <v>1</v>
      </c>
      <c r="E49" s="180">
        <v>0</v>
      </c>
      <c r="F49" s="181">
        <v>0</v>
      </c>
      <c r="G49" s="151">
        <v>14285.3</v>
      </c>
      <c r="H49" s="160">
        <v>14039.9</v>
      </c>
      <c r="I49" s="151">
        <f t="shared" si="0"/>
        <v>98.282150182355281</v>
      </c>
    </row>
    <row r="50" spans="1:9" ht="22.5">
      <c r="A50" s="150" t="s">
        <v>5</v>
      </c>
      <c r="B50" s="178">
        <v>861</v>
      </c>
      <c r="C50" s="179">
        <v>13</v>
      </c>
      <c r="D50" s="179">
        <v>1</v>
      </c>
      <c r="E50" s="180" t="s">
        <v>4</v>
      </c>
      <c r="F50" s="181">
        <v>0</v>
      </c>
      <c r="G50" s="151">
        <v>14285.3</v>
      </c>
      <c r="H50" s="160">
        <v>14039.9</v>
      </c>
      <c r="I50" s="151">
        <f t="shared" si="0"/>
        <v>98.282150182355281</v>
      </c>
    </row>
    <row r="51" spans="1:9">
      <c r="A51" s="150" t="s">
        <v>3</v>
      </c>
      <c r="B51" s="178">
        <v>861</v>
      </c>
      <c r="C51" s="179">
        <v>13</v>
      </c>
      <c r="D51" s="179">
        <v>1</v>
      </c>
      <c r="E51" s="180" t="s">
        <v>2</v>
      </c>
      <c r="F51" s="181">
        <v>0</v>
      </c>
      <c r="G51" s="151">
        <v>14285.3</v>
      </c>
      <c r="H51" s="160">
        <v>14039.9</v>
      </c>
      <c r="I51" s="151">
        <f t="shared" si="0"/>
        <v>98.282150182355281</v>
      </c>
    </row>
    <row r="52" spans="1:9">
      <c r="A52" s="150" t="s">
        <v>1</v>
      </c>
      <c r="B52" s="178">
        <v>861</v>
      </c>
      <c r="C52" s="179">
        <v>13</v>
      </c>
      <c r="D52" s="179">
        <v>1</v>
      </c>
      <c r="E52" s="180" t="s">
        <v>2</v>
      </c>
      <c r="F52" s="181" t="s">
        <v>0</v>
      </c>
      <c r="G52" s="151">
        <v>14285.3</v>
      </c>
      <c r="H52" s="160">
        <v>14039.9</v>
      </c>
      <c r="I52" s="151">
        <f t="shared" si="0"/>
        <v>98.282150182355281</v>
      </c>
    </row>
    <row r="53" spans="1:9">
      <c r="A53" s="150" t="s">
        <v>323</v>
      </c>
      <c r="B53" s="178">
        <v>862</v>
      </c>
      <c r="C53" s="179">
        <v>0</v>
      </c>
      <c r="D53" s="179">
        <v>0</v>
      </c>
      <c r="E53" s="180">
        <v>0</v>
      </c>
      <c r="F53" s="181">
        <v>0</v>
      </c>
      <c r="G53" s="151">
        <v>1221.5999999999999</v>
      </c>
      <c r="H53" s="160">
        <v>1216.7</v>
      </c>
      <c r="I53" s="151">
        <f t="shared" si="0"/>
        <v>99.598886705959416</v>
      </c>
    </row>
    <row r="54" spans="1:9">
      <c r="A54" s="150" t="s">
        <v>602</v>
      </c>
      <c r="B54" s="178">
        <v>862</v>
      </c>
      <c r="C54" s="179">
        <v>1</v>
      </c>
      <c r="D54" s="179">
        <v>0</v>
      </c>
      <c r="E54" s="180">
        <v>0</v>
      </c>
      <c r="F54" s="181">
        <v>0</v>
      </c>
      <c r="G54" s="151">
        <v>1221.5999999999999</v>
      </c>
      <c r="H54" s="160">
        <v>1216.7</v>
      </c>
      <c r="I54" s="151">
        <f t="shared" si="0"/>
        <v>99.598886705959416</v>
      </c>
    </row>
    <row r="55" spans="1:9">
      <c r="A55" s="150" t="s">
        <v>300</v>
      </c>
      <c r="B55" s="178">
        <v>862</v>
      </c>
      <c r="C55" s="179">
        <v>1</v>
      </c>
      <c r="D55" s="179">
        <v>7</v>
      </c>
      <c r="E55" s="180">
        <v>0</v>
      </c>
      <c r="F55" s="181">
        <v>0</v>
      </c>
      <c r="G55" s="151">
        <v>1221.5999999999999</v>
      </c>
      <c r="H55" s="160">
        <v>1216.7</v>
      </c>
      <c r="I55" s="151">
        <f t="shared" si="0"/>
        <v>99.598886705959416</v>
      </c>
    </row>
    <row r="56" spans="1:9" ht="22.5">
      <c r="A56" s="150" t="s">
        <v>494</v>
      </c>
      <c r="B56" s="178">
        <v>862</v>
      </c>
      <c r="C56" s="179">
        <v>1</v>
      </c>
      <c r="D56" s="179">
        <v>7</v>
      </c>
      <c r="E56" s="180" t="s">
        <v>299</v>
      </c>
      <c r="F56" s="181">
        <v>0</v>
      </c>
      <c r="G56" s="151">
        <v>1221.5999999999999</v>
      </c>
      <c r="H56" s="160">
        <v>1216.7</v>
      </c>
      <c r="I56" s="151">
        <f t="shared" si="0"/>
        <v>99.598886705959416</v>
      </c>
    </row>
    <row r="57" spans="1:9">
      <c r="A57" s="150" t="s">
        <v>603</v>
      </c>
      <c r="B57" s="178">
        <v>862</v>
      </c>
      <c r="C57" s="179">
        <v>1</v>
      </c>
      <c r="D57" s="179">
        <v>7</v>
      </c>
      <c r="E57" s="180" t="s">
        <v>299</v>
      </c>
      <c r="F57" s="181" t="s">
        <v>604</v>
      </c>
      <c r="G57" s="151">
        <v>638.1</v>
      </c>
      <c r="H57" s="160">
        <v>633.19999999999993</v>
      </c>
      <c r="I57" s="151">
        <f t="shared" si="0"/>
        <v>99.232095282871015</v>
      </c>
    </row>
    <row r="58" spans="1:9" ht="22.5">
      <c r="A58" s="150" t="s">
        <v>605</v>
      </c>
      <c r="B58" s="178">
        <v>862</v>
      </c>
      <c r="C58" s="179">
        <v>1</v>
      </c>
      <c r="D58" s="179">
        <v>7</v>
      </c>
      <c r="E58" s="180" t="s">
        <v>299</v>
      </c>
      <c r="F58" s="181" t="s">
        <v>606</v>
      </c>
      <c r="G58" s="151">
        <v>563.20000000000005</v>
      </c>
      <c r="H58" s="160">
        <v>563.20000000000005</v>
      </c>
      <c r="I58" s="151">
        <f t="shared" si="0"/>
        <v>100</v>
      </c>
    </row>
    <row r="59" spans="1:9">
      <c r="A59" s="150" t="s">
        <v>87</v>
      </c>
      <c r="B59" s="178">
        <v>862</v>
      </c>
      <c r="C59" s="179">
        <v>1</v>
      </c>
      <c r="D59" s="179">
        <v>7</v>
      </c>
      <c r="E59" s="180" t="s">
        <v>299</v>
      </c>
      <c r="F59" s="181" t="s">
        <v>86</v>
      </c>
      <c r="G59" s="151">
        <v>20.3</v>
      </c>
      <c r="H59" s="160">
        <v>20.3</v>
      </c>
      <c r="I59" s="151">
        <f t="shared" si="0"/>
        <v>100</v>
      </c>
    </row>
    <row r="60" spans="1:9" ht="22.5">
      <c r="A60" s="150" t="s">
        <v>324</v>
      </c>
      <c r="B60" s="178">
        <v>864</v>
      </c>
      <c r="C60" s="179">
        <v>0</v>
      </c>
      <c r="D60" s="179">
        <v>0</v>
      </c>
      <c r="E60" s="180">
        <v>0</v>
      </c>
      <c r="F60" s="181">
        <v>0</v>
      </c>
      <c r="G60" s="151">
        <v>1425363.8</v>
      </c>
      <c r="H60" s="160">
        <v>1118176.3999999999</v>
      </c>
      <c r="I60" s="151">
        <f t="shared" si="0"/>
        <v>78.448491535985397</v>
      </c>
    </row>
    <row r="61" spans="1:9">
      <c r="A61" s="150" t="s">
        <v>653</v>
      </c>
      <c r="B61" s="178">
        <v>864</v>
      </c>
      <c r="C61" s="179">
        <v>7</v>
      </c>
      <c r="D61" s="179">
        <v>0</v>
      </c>
      <c r="E61" s="180">
        <v>0</v>
      </c>
      <c r="F61" s="181">
        <v>0</v>
      </c>
      <c r="G61" s="160">
        <v>1378333.4</v>
      </c>
      <c r="H61" s="160">
        <v>1095812.7</v>
      </c>
      <c r="I61" s="151">
        <f t="shared" si="0"/>
        <v>79.502731342068628</v>
      </c>
    </row>
    <row r="62" spans="1:9">
      <c r="A62" s="150" t="s">
        <v>156</v>
      </c>
      <c r="B62" s="178">
        <v>864</v>
      </c>
      <c r="C62" s="179">
        <v>7</v>
      </c>
      <c r="D62" s="179">
        <v>1</v>
      </c>
      <c r="E62" s="180">
        <v>0</v>
      </c>
      <c r="F62" s="181">
        <v>0</v>
      </c>
      <c r="G62" s="160">
        <v>420712.4</v>
      </c>
      <c r="H62" s="160">
        <v>381761.60000000003</v>
      </c>
      <c r="I62" s="151">
        <f t="shared" si="0"/>
        <v>90.741703833782893</v>
      </c>
    </row>
    <row r="63" spans="1:9">
      <c r="A63" s="150" t="s">
        <v>153</v>
      </c>
      <c r="B63" s="178">
        <v>864</v>
      </c>
      <c r="C63" s="179">
        <v>7</v>
      </c>
      <c r="D63" s="179">
        <v>1</v>
      </c>
      <c r="E63" s="180" t="s">
        <v>152</v>
      </c>
      <c r="F63" s="181">
        <v>0</v>
      </c>
      <c r="G63" s="160">
        <v>834.4</v>
      </c>
      <c r="H63" s="160">
        <v>834.4</v>
      </c>
      <c r="I63" s="151">
        <f t="shared" si="0"/>
        <v>100</v>
      </c>
    </row>
    <row r="64" spans="1:9">
      <c r="A64" s="150" t="s">
        <v>151</v>
      </c>
      <c r="B64" s="178">
        <v>864</v>
      </c>
      <c r="C64" s="179">
        <v>7</v>
      </c>
      <c r="D64" s="179">
        <v>1</v>
      </c>
      <c r="E64" s="180" t="s">
        <v>150</v>
      </c>
      <c r="F64" s="181">
        <v>0</v>
      </c>
      <c r="G64" s="160">
        <v>834.4</v>
      </c>
      <c r="H64" s="160">
        <v>834.4</v>
      </c>
      <c r="I64" s="151">
        <f t="shared" si="0"/>
        <v>100</v>
      </c>
    </row>
    <row r="65" spans="1:9">
      <c r="A65" s="150" t="s">
        <v>149</v>
      </c>
      <c r="B65" s="178">
        <v>864</v>
      </c>
      <c r="C65" s="179">
        <v>7</v>
      </c>
      <c r="D65" s="179">
        <v>1</v>
      </c>
      <c r="E65" s="180" t="s">
        <v>148</v>
      </c>
      <c r="F65" s="181">
        <v>0</v>
      </c>
      <c r="G65" s="160">
        <v>303.7</v>
      </c>
      <c r="H65" s="160">
        <v>303.7</v>
      </c>
      <c r="I65" s="151">
        <f t="shared" si="0"/>
        <v>100</v>
      </c>
    </row>
    <row r="66" spans="1:9" ht="33.75">
      <c r="A66" s="150" t="s">
        <v>103</v>
      </c>
      <c r="B66" s="178">
        <v>864</v>
      </c>
      <c r="C66" s="179">
        <v>7</v>
      </c>
      <c r="D66" s="179">
        <v>1</v>
      </c>
      <c r="E66" s="180" t="s">
        <v>148</v>
      </c>
      <c r="F66" s="181" t="s">
        <v>102</v>
      </c>
      <c r="G66" s="160">
        <v>303.7</v>
      </c>
      <c r="H66" s="160">
        <v>303.7</v>
      </c>
      <c r="I66" s="151">
        <f t="shared" si="0"/>
        <v>100</v>
      </c>
    </row>
    <row r="67" spans="1:9">
      <c r="A67" s="150" t="s">
        <v>147</v>
      </c>
      <c r="B67" s="178">
        <v>864</v>
      </c>
      <c r="C67" s="179">
        <v>7</v>
      </c>
      <c r="D67" s="179">
        <v>1</v>
      </c>
      <c r="E67" s="180" t="s">
        <v>146</v>
      </c>
      <c r="F67" s="181">
        <v>0</v>
      </c>
      <c r="G67" s="160">
        <v>530.70000000000005</v>
      </c>
      <c r="H67" s="160">
        <v>530.69999999999993</v>
      </c>
      <c r="I67" s="151">
        <f t="shared" si="0"/>
        <v>99.999999999999972</v>
      </c>
    </row>
    <row r="68" spans="1:9" ht="33.75">
      <c r="A68" s="150" t="s">
        <v>103</v>
      </c>
      <c r="B68" s="178">
        <v>864</v>
      </c>
      <c r="C68" s="179">
        <v>7</v>
      </c>
      <c r="D68" s="179">
        <v>1</v>
      </c>
      <c r="E68" s="180" t="s">
        <v>146</v>
      </c>
      <c r="F68" s="181" t="s">
        <v>102</v>
      </c>
      <c r="G68" s="160">
        <v>530.70000000000005</v>
      </c>
      <c r="H68" s="160">
        <v>530.69999999999993</v>
      </c>
      <c r="I68" s="151">
        <f t="shared" si="0"/>
        <v>99.999999999999972</v>
      </c>
    </row>
    <row r="69" spans="1:9" ht="22.5">
      <c r="A69" s="150" t="s">
        <v>49</v>
      </c>
      <c r="B69" s="178">
        <v>864</v>
      </c>
      <c r="C69" s="179">
        <v>7</v>
      </c>
      <c r="D69" s="179">
        <v>1</v>
      </c>
      <c r="E69" s="180" t="s">
        <v>48</v>
      </c>
      <c r="F69" s="181">
        <v>0</v>
      </c>
      <c r="G69" s="160">
        <v>406406.3</v>
      </c>
      <c r="H69" s="160">
        <v>371729.80000000005</v>
      </c>
      <c r="I69" s="151">
        <f t="shared" si="0"/>
        <v>91.467528923641211</v>
      </c>
    </row>
    <row r="70" spans="1:9">
      <c r="A70" s="150" t="s">
        <v>47</v>
      </c>
      <c r="B70" s="178">
        <v>864</v>
      </c>
      <c r="C70" s="179">
        <v>7</v>
      </c>
      <c r="D70" s="179">
        <v>1</v>
      </c>
      <c r="E70" s="180" t="s">
        <v>46</v>
      </c>
      <c r="F70" s="181">
        <v>0</v>
      </c>
      <c r="G70" s="160">
        <v>406406.3</v>
      </c>
      <c r="H70" s="160">
        <v>371729.80000000005</v>
      </c>
      <c r="I70" s="151">
        <f t="shared" si="0"/>
        <v>91.467528923641211</v>
      </c>
    </row>
    <row r="71" spans="1:9" ht="22.5">
      <c r="A71" s="150" t="s">
        <v>12</v>
      </c>
      <c r="B71" s="178">
        <v>864</v>
      </c>
      <c r="C71" s="179">
        <v>7</v>
      </c>
      <c r="D71" s="179">
        <v>1</v>
      </c>
      <c r="E71" s="180" t="s">
        <v>46</v>
      </c>
      <c r="F71" s="181" t="s">
        <v>10</v>
      </c>
      <c r="G71" s="160">
        <v>3300.9</v>
      </c>
      <c r="H71" s="151">
        <v>3300.9</v>
      </c>
      <c r="I71" s="151">
        <f t="shared" si="0"/>
        <v>100</v>
      </c>
    </row>
    <row r="72" spans="1:9" ht="33.75">
      <c r="A72" s="150" t="s">
        <v>103</v>
      </c>
      <c r="B72" s="178">
        <v>864</v>
      </c>
      <c r="C72" s="179">
        <v>7</v>
      </c>
      <c r="D72" s="179">
        <v>1</v>
      </c>
      <c r="E72" s="180" t="s">
        <v>46</v>
      </c>
      <c r="F72" s="181" t="s">
        <v>102</v>
      </c>
      <c r="G72" s="160">
        <v>24784.6</v>
      </c>
      <c r="H72" s="160">
        <v>23084.1</v>
      </c>
      <c r="I72" s="151">
        <f t="shared" si="0"/>
        <v>93.138884629971841</v>
      </c>
    </row>
    <row r="73" spans="1:9" ht="33.75">
      <c r="A73" s="150" t="s">
        <v>9</v>
      </c>
      <c r="B73" s="178">
        <v>864</v>
      </c>
      <c r="C73" s="179">
        <v>7</v>
      </c>
      <c r="D73" s="179">
        <v>1</v>
      </c>
      <c r="E73" s="180" t="s">
        <v>46</v>
      </c>
      <c r="F73" s="181" t="s">
        <v>8</v>
      </c>
      <c r="G73" s="160">
        <v>24117</v>
      </c>
      <c r="H73" s="160">
        <v>23215.8</v>
      </c>
      <c r="I73" s="151">
        <f t="shared" si="0"/>
        <v>96.263216818012182</v>
      </c>
    </row>
    <row r="74" spans="1:9" ht="56.25">
      <c r="A74" s="150" t="s">
        <v>23</v>
      </c>
      <c r="B74" s="178">
        <v>864</v>
      </c>
      <c r="C74" s="179">
        <v>7</v>
      </c>
      <c r="D74" s="179">
        <v>1</v>
      </c>
      <c r="E74" s="180" t="s">
        <v>46</v>
      </c>
      <c r="F74" s="181" t="s">
        <v>22</v>
      </c>
      <c r="G74" s="160">
        <v>36.9</v>
      </c>
      <c r="H74" s="160">
        <v>36.9</v>
      </c>
      <c r="I74" s="151">
        <f t="shared" ref="I74:I137" si="1">H74/G74*100</f>
        <v>100</v>
      </c>
    </row>
    <row r="75" spans="1:9" ht="22.5">
      <c r="A75" s="150" t="s">
        <v>113</v>
      </c>
      <c r="B75" s="178">
        <v>864</v>
      </c>
      <c r="C75" s="179">
        <v>7</v>
      </c>
      <c r="D75" s="179">
        <v>1</v>
      </c>
      <c r="E75" s="180" t="s">
        <v>155</v>
      </c>
      <c r="F75" s="181">
        <v>0</v>
      </c>
      <c r="G75" s="160">
        <v>348450.4</v>
      </c>
      <c r="H75" s="160">
        <v>322092.09999999998</v>
      </c>
      <c r="I75" s="151">
        <f t="shared" si="1"/>
        <v>92.4355661523132</v>
      </c>
    </row>
    <row r="76" spans="1:9" ht="33.75">
      <c r="A76" s="150" t="s">
        <v>103</v>
      </c>
      <c r="B76" s="178">
        <v>864</v>
      </c>
      <c r="C76" s="179">
        <v>7</v>
      </c>
      <c r="D76" s="179">
        <v>1</v>
      </c>
      <c r="E76" s="180" t="s">
        <v>155</v>
      </c>
      <c r="F76" s="181" t="s">
        <v>102</v>
      </c>
      <c r="G76" s="160">
        <v>182808.5</v>
      </c>
      <c r="H76" s="160">
        <v>169719.6</v>
      </c>
      <c r="I76" s="151">
        <f t="shared" si="1"/>
        <v>92.840103168069319</v>
      </c>
    </row>
    <row r="77" spans="1:9" ht="33.75">
      <c r="A77" s="150" t="s">
        <v>9</v>
      </c>
      <c r="B77" s="178">
        <v>864</v>
      </c>
      <c r="C77" s="179">
        <v>7</v>
      </c>
      <c r="D77" s="179">
        <v>1</v>
      </c>
      <c r="E77" s="180" t="s">
        <v>155</v>
      </c>
      <c r="F77" s="181" t="s">
        <v>8</v>
      </c>
      <c r="G77" s="160">
        <v>165641.9</v>
      </c>
      <c r="H77" s="160">
        <v>152372.5</v>
      </c>
      <c r="I77" s="151">
        <f t="shared" si="1"/>
        <v>91.989104206121766</v>
      </c>
    </row>
    <row r="78" spans="1:9" ht="22.5">
      <c r="A78" s="150" t="s">
        <v>495</v>
      </c>
      <c r="B78" s="178">
        <v>864</v>
      </c>
      <c r="C78" s="179">
        <v>7</v>
      </c>
      <c r="D78" s="179">
        <v>1</v>
      </c>
      <c r="E78" s="180" t="s">
        <v>496</v>
      </c>
      <c r="F78" s="181">
        <v>0</v>
      </c>
      <c r="G78" s="160">
        <v>5043</v>
      </c>
      <c r="H78" s="151"/>
      <c r="I78" s="151">
        <f t="shared" si="1"/>
        <v>0</v>
      </c>
    </row>
    <row r="79" spans="1:9" ht="33.75">
      <c r="A79" s="150" t="s">
        <v>103</v>
      </c>
      <c r="B79" s="178">
        <v>864</v>
      </c>
      <c r="C79" s="179">
        <v>7</v>
      </c>
      <c r="D79" s="179">
        <v>1</v>
      </c>
      <c r="E79" s="180" t="s">
        <v>496</v>
      </c>
      <c r="F79" s="181" t="s">
        <v>102</v>
      </c>
      <c r="G79" s="160">
        <v>1681</v>
      </c>
      <c r="H79" s="151"/>
      <c r="I79" s="151">
        <f t="shared" si="1"/>
        <v>0</v>
      </c>
    </row>
    <row r="80" spans="1:9" ht="33.75">
      <c r="A80" s="150" t="s">
        <v>9</v>
      </c>
      <c r="B80" s="178">
        <v>864</v>
      </c>
      <c r="C80" s="179">
        <v>7</v>
      </c>
      <c r="D80" s="179">
        <v>1</v>
      </c>
      <c r="E80" s="180" t="s">
        <v>496</v>
      </c>
      <c r="F80" s="181" t="s">
        <v>8</v>
      </c>
      <c r="G80" s="160">
        <v>3362</v>
      </c>
      <c r="H80" s="151"/>
      <c r="I80" s="151">
        <f t="shared" si="1"/>
        <v>0</v>
      </c>
    </row>
    <row r="81" spans="1:9" ht="22.5">
      <c r="A81" s="150" t="s">
        <v>497</v>
      </c>
      <c r="B81" s="178">
        <v>864</v>
      </c>
      <c r="C81" s="179">
        <v>7</v>
      </c>
      <c r="D81" s="179">
        <v>1</v>
      </c>
      <c r="E81" s="180" t="s">
        <v>498</v>
      </c>
      <c r="F81" s="181">
        <v>0</v>
      </c>
      <c r="G81" s="160">
        <v>265.5</v>
      </c>
      <c r="H81" s="151"/>
      <c r="I81" s="151">
        <f t="shared" si="1"/>
        <v>0</v>
      </c>
    </row>
    <row r="82" spans="1:9" ht="33.75">
      <c r="A82" s="150" t="s">
        <v>103</v>
      </c>
      <c r="B82" s="178">
        <v>864</v>
      </c>
      <c r="C82" s="179">
        <v>7</v>
      </c>
      <c r="D82" s="179">
        <v>1</v>
      </c>
      <c r="E82" s="180" t="s">
        <v>498</v>
      </c>
      <c r="F82" s="181" t="s">
        <v>102</v>
      </c>
      <c r="G82" s="160">
        <v>88.5</v>
      </c>
      <c r="H82" s="151"/>
      <c r="I82" s="151">
        <f t="shared" si="1"/>
        <v>0</v>
      </c>
    </row>
    <row r="83" spans="1:9" ht="33.75">
      <c r="A83" s="150" t="s">
        <v>9</v>
      </c>
      <c r="B83" s="178">
        <v>864</v>
      </c>
      <c r="C83" s="179">
        <v>7</v>
      </c>
      <c r="D83" s="179">
        <v>1</v>
      </c>
      <c r="E83" s="180" t="s">
        <v>498</v>
      </c>
      <c r="F83" s="181" t="s">
        <v>8</v>
      </c>
      <c r="G83" s="160">
        <v>177</v>
      </c>
      <c r="H83" s="151"/>
      <c r="I83" s="151">
        <f t="shared" si="1"/>
        <v>0</v>
      </c>
    </row>
    <row r="84" spans="1:9" ht="22.5">
      <c r="A84" s="150" t="s">
        <v>654</v>
      </c>
      <c r="B84" s="178">
        <v>864</v>
      </c>
      <c r="C84" s="179">
        <v>7</v>
      </c>
      <c r="D84" s="179">
        <v>1</v>
      </c>
      <c r="E84" s="180" t="s">
        <v>655</v>
      </c>
      <c r="F84" s="181">
        <v>0</v>
      </c>
      <c r="G84" s="160">
        <v>408</v>
      </c>
      <c r="H84" s="151"/>
      <c r="I84" s="151">
        <f t="shared" si="1"/>
        <v>0</v>
      </c>
    </row>
    <row r="85" spans="1:9" ht="33.75">
      <c r="A85" s="150" t="s">
        <v>103</v>
      </c>
      <c r="B85" s="178">
        <v>864</v>
      </c>
      <c r="C85" s="179">
        <v>7</v>
      </c>
      <c r="D85" s="179">
        <v>1</v>
      </c>
      <c r="E85" s="180" t="s">
        <v>655</v>
      </c>
      <c r="F85" s="181" t="s">
        <v>102</v>
      </c>
      <c r="G85" s="160">
        <v>408</v>
      </c>
      <c r="H85" s="151"/>
      <c r="I85" s="151">
        <f t="shared" si="1"/>
        <v>0</v>
      </c>
    </row>
    <row r="86" spans="1:9" ht="22.5">
      <c r="A86" s="150" t="s">
        <v>119</v>
      </c>
      <c r="B86" s="178">
        <v>864</v>
      </c>
      <c r="C86" s="179">
        <v>7</v>
      </c>
      <c r="D86" s="179">
        <v>1</v>
      </c>
      <c r="E86" s="180" t="s">
        <v>118</v>
      </c>
      <c r="F86" s="181">
        <v>0</v>
      </c>
      <c r="G86" s="160">
        <v>13471.7</v>
      </c>
      <c r="H86" s="160">
        <v>9197.4</v>
      </c>
      <c r="I86" s="151">
        <f t="shared" si="1"/>
        <v>68.272007244816905</v>
      </c>
    </row>
    <row r="87" spans="1:9" ht="22.5">
      <c r="A87" s="150" t="s">
        <v>115</v>
      </c>
      <c r="B87" s="178">
        <v>864</v>
      </c>
      <c r="C87" s="179">
        <v>7</v>
      </c>
      <c r="D87" s="179">
        <v>1</v>
      </c>
      <c r="E87" s="180" t="s">
        <v>114</v>
      </c>
      <c r="F87" s="181">
        <v>0</v>
      </c>
      <c r="G87" s="160">
        <v>13471.7</v>
      </c>
      <c r="H87" s="160">
        <v>9197.4</v>
      </c>
      <c r="I87" s="151">
        <f t="shared" si="1"/>
        <v>68.272007244816905</v>
      </c>
    </row>
    <row r="88" spans="1:9" ht="22.5">
      <c r="A88" s="150" t="s">
        <v>113</v>
      </c>
      <c r="B88" s="178">
        <v>864</v>
      </c>
      <c r="C88" s="179">
        <v>7</v>
      </c>
      <c r="D88" s="179">
        <v>1</v>
      </c>
      <c r="E88" s="180" t="s">
        <v>112</v>
      </c>
      <c r="F88" s="181">
        <v>0</v>
      </c>
      <c r="G88" s="160">
        <v>13471.7</v>
      </c>
      <c r="H88" s="160">
        <v>9197.4</v>
      </c>
      <c r="I88" s="151">
        <f t="shared" si="1"/>
        <v>68.272007244816905</v>
      </c>
    </row>
    <row r="89" spans="1:9" ht="22.5">
      <c r="A89" s="150" t="s">
        <v>89</v>
      </c>
      <c r="B89" s="178">
        <v>864</v>
      </c>
      <c r="C89" s="179">
        <v>7</v>
      </c>
      <c r="D89" s="179">
        <v>1</v>
      </c>
      <c r="E89" s="180" t="s">
        <v>112</v>
      </c>
      <c r="F89" s="181" t="s">
        <v>88</v>
      </c>
      <c r="G89" s="160">
        <v>10346.9</v>
      </c>
      <c r="H89" s="160">
        <v>7302.5</v>
      </c>
      <c r="I89" s="151">
        <f t="shared" si="1"/>
        <v>70.576694468874734</v>
      </c>
    </row>
    <row r="90" spans="1:9" ht="22.5">
      <c r="A90" s="150" t="s">
        <v>608</v>
      </c>
      <c r="B90" s="178">
        <v>864</v>
      </c>
      <c r="C90" s="179">
        <v>7</v>
      </c>
      <c r="D90" s="179">
        <v>1</v>
      </c>
      <c r="E90" s="180" t="s">
        <v>112</v>
      </c>
      <c r="F90" s="181" t="s">
        <v>609</v>
      </c>
      <c r="G90" s="160">
        <v>3124.8</v>
      </c>
      <c r="H90" s="160">
        <v>1894.9</v>
      </c>
      <c r="I90" s="151">
        <f t="shared" si="1"/>
        <v>60.640681003584227</v>
      </c>
    </row>
    <row r="91" spans="1:9">
      <c r="A91" s="150" t="s">
        <v>154</v>
      </c>
      <c r="B91" s="178">
        <v>864</v>
      </c>
      <c r="C91" s="179">
        <v>7</v>
      </c>
      <c r="D91" s="179">
        <v>2</v>
      </c>
      <c r="E91" s="180">
        <v>0</v>
      </c>
      <c r="F91" s="181">
        <v>0</v>
      </c>
      <c r="G91" s="160">
        <v>894507.8</v>
      </c>
      <c r="H91" s="160">
        <v>658987</v>
      </c>
      <c r="I91" s="151">
        <f t="shared" si="1"/>
        <v>73.670346977410361</v>
      </c>
    </row>
    <row r="92" spans="1:9">
      <c r="A92" s="150" t="s">
        <v>153</v>
      </c>
      <c r="B92" s="178">
        <v>864</v>
      </c>
      <c r="C92" s="179">
        <v>7</v>
      </c>
      <c r="D92" s="179">
        <v>2</v>
      </c>
      <c r="E92" s="180" t="s">
        <v>152</v>
      </c>
      <c r="F92" s="181">
        <v>0</v>
      </c>
      <c r="G92" s="160">
        <v>780.6</v>
      </c>
      <c r="H92" s="160">
        <v>780.6</v>
      </c>
      <c r="I92" s="151">
        <f t="shared" si="1"/>
        <v>100</v>
      </c>
    </row>
    <row r="93" spans="1:9">
      <c r="A93" s="150" t="s">
        <v>151</v>
      </c>
      <c r="B93" s="178">
        <v>864</v>
      </c>
      <c r="C93" s="179">
        <v>7</v>
      </c>
      <c r="D93" s="179">
        <v>2</v>
      </c>
      <c r="E93" s="180" t="s">
        <v>150</v>
      </c>
      <c r="F93" s="181">
        <v>0</v>
      </c>
      <c r="G93" s="160">
        <v>780.6</v>
      </c>
      <c r="H93" s="160">
        <v>780.6</v>
      </c>
      <c r="I93" s="151">
        <f t="shared" si="1"/>
        <v>100</v>
      </c>
    </row>
    <row r="94" spans="1:9">
      <c r="A94" s="150" t="s">
        <v>147</v>
      </c>
      <c r="B94" s="178">
        <v>864</v>
      </c>
      <c r="C94" s="179">
        <v>7</v>
      </c>
      <c r="D94" s="179">
        <v>2</v>
      </c>
      <c r="E94" s="180" t="s">
        <v>146</v>
      </c>
      <c r="F94" s="181">
        <v>0</v>
      </c>
      <c r="G94" s="160">
        <v>780.6</v>
      </c>
      <c r="H94" s="160">
        <v>780.6</v>
      </c>
      <c r="I94" s="151">
        <f t="shared" si="1"/>
        <v>100</v>
      </c>
    </row>
    <row r="95" spans="1:9" ht="33.75">
      <c r="A95" s="150" t="s">
        <v>103</v>
      </c>
      <c r="B95" s="178">
        <v>864</v>
      </c>
      <c r="C95" s="179">
        <v>7</v>
      </c>
      <c r="D95" s="179">
        <v>2</v>
      </c>
      <c r="E95" s="180" t="s">
        <v>146</v>
      </c>
      <c r="F95" s="181" t="s">
        <v>102</v>
      </c>
      <c r="G95" s="160">
        <v>780.6</v>
      </c>
      <c r="H95" s="160">
        <v>780.6</v>
      </c>
      <c r="I95" s="151">
        <f t="shared" si="1"/>
        <v>100</v>
      </c>
    </row>
    <row r="96" spans="1:9" ht="22.5">
      <c r="A96" s="150" t="s">
        <v>49</v>
      </c>
      <c r="B96" s="178">
        <v>864</v>
      </c>
      <c r="C96" s="179">
        <v>7</v>
      </c>
      <c r="D96" s="179">
        <v>2</v>
      </c>
      <c r="E96" s="180" t="s">
        <v>48</v>
      </c>
      <c r="F96" s="181">
        <v>0</v>
      </c>
      <c r="G96" s="160">
        <v>871747.1</v>
      </c>
      <c r="H96" s="160">
        <v>641073.6</v>
      </c>
      <c r="I96" s="151">
        <f t="shared" si="1"/>
        <v>73.538942658943171</v>
      </c>
    </row>
    <row r="97" spans="1:9">
      <c r="A97" s="150" t="s">
        <v>145</v>
      </c>
      <c r="B97" s="178">
        <v>864</v>
      </c>
      <c r="C97" s="179">
        <v>7</v>
      </c>
      <c r="D97" s="179">
        <v>2</v>
      </c>
      <c r="E97" s="180" t="s">
        <v>144</v>
      </c>
      <c r="F97" s="181">
        <v>0</v>
      </c>
      <c r="G97" s="160">
        <v>871747.1</v>
      </c>
      <c r="H97" s="160">
        <v>641073.6</v>
      </c>
      <c r="I97" s="151">
        <f t="shared" si="1"/>
        <v>73.538942658943171</v>
      </c>
    </row>
    <row r="98" spans="1:9">
      <c r="A98" s="150" t="s">
        <v>33</v>
      </c>
      <c r="B98" s="178">
        <v>864</v>
      </c>
      <c r="C98" s="179">
        <v>7</v>
      </c>
      <c r="D98" s="179">
        <v>2</v>
      </c>
      <c r="E98" s="180" t="s">
        <v>144</v>
      </c>
      <c r="F98" s="181" t="s">
        <v>32</v>
      </c>
      <c r="G98" s="160">
        <v>14</v>
      </c>
      <c r="H98" s="160">
        <v>14</v>
      </c>
      <c r="I98" s="151">
        <f t="shared" si="1"/>
        <v>100</v>
      </c>
    </row>
    <row r="99" spans="1:9" ht="33.75">
      <c r="A99" s="150" t="s">
        <v>103</v>
      </c>
      <c r="B99" s="178">
        <v>864</v>
      </c>
      <c r="C99" s="179">
        <v>7</v>
      </c>
      <c r="D99" s="179">
        <v>2</v>
      </c>
      <c r="E99" s="180" t="s">
        <v>144</v>
      </c>
      <c r="F99" s="181" t="s">
        <v>102</v>
      </c>
      <c r="G99" s="160">
        <v>49799.1</v>
      </c>
      <c r="H99" s="160">
        <v>49799.1</v>
      </c>
      <c r="I99" s="151">
        <f t="shared" si="1"/>
        <v>100</v>
      </c>
    </row>
    <row r="100" spans="1:9" ht="33.75">
      <c r="A100" s="150" t="s">
        <v>9</v>
      </c>
      <c r="B100" s="178">
        <v>864</v>
      </c>
      <c r="C100" s="179">
        <v>7</v>
      </c>
      <c r="D100" s="179">
        <v>2</v>
      </c>
      <c r="E100" s="180" t="s">
        <v>144</v>
      </c>
      <c r="F100" s="181" t="s">
        <v>8</v>
      </c>
      <c r="G100" s="160">
        <v>4072.1</v>
      </c>
      <c r="H100" s="160">
        <v>3668.2</v>
      </c>
      <c r="I100" s="151">
        <f t="shared" si="1"/>
        <v>90.081284840745553</v>
      </c>
    </row>
    <row r="101" spans="1:9" ht="56.25">
      <c r="A101" s="150" t="s">
        <v>23</v>
      </c>
      <c r="B101" s="178">
        <v>864</v>
      </c>
      <c r="C101" s="179">
        <v>7</v>
      </c>
      <c r="D101" s="179">
        <v>2</v>
      </c>
      <c r="E101" s="180" t="s">
        <v>144</v>
      </c>
      <c r="F101" s="181" t="s">
        <v>22</v>
      </c>
      <c r="G101" s="160">
        <v>2</v>
      </c>
      <c r="H101" s="160">
        <v>2</v>
      </c>
      <c r="I101" s="151">
        <f t="shared" si="1"/>
        <v>100</v>
      </c>
    </row>
    <row r="102" spans="1:9">
      <c r="A102" s="150" t="s">
        <v>21</v>
      </c>
      <c r="B102" s="178">
        <v>864</v>
      </c>
      <c r="C102" s="179">
        <v>7</v>
      </c>
      <c r="D102" s="179">
        <v>2</v>
      </c>
      <c r="E102" s="180" t="s">
        <v>144</v>
      </c>
      <c r="F102" s="181" t="s">
        <v>20</v>
      </c>
      <c r="G102" s="160">
        <v>2</v>
      </c>
      <c r="H102" s="160">
        <v>2</v>
      </c>
      <c r="I102" s="151">
        <f t="shared" si="1"/>
        <v>100</v>
      </c>
    </row>
    <row r="103" spans="1:9" ht="22.5">
      <c r="A103" s="150" t="s">
        <v>113</v>
      </c>
      <c r="B103" s="178">
        <v>864</v>
      </c>
      <c r="C103" s="179">
        <v>7</v>
      </c>
      <c r="D103" s="179">
        <v>2</v>
      </c>
      <c r="E103" s="180" t="s">
        <v>143</v>
      </c>
      <c r="F103" s="181">
        <v>0</v>
      </c>
      <c r="G103" s="160">
        <v>817857.9</v>
      </c>
      <c r="H103" s="160">
        <v>583278</v>
      </c>
      <c r="I103" s="151">
        <f t="shared" si="1"/>
        <v>71.317768037699452</v>
      </c>
    </row>
    <row r="104" spans="1:9" ht="22.5">
      <c r="A104" s="150" t="s">
        <v>89</v>
      </c>
      <c r="B104" s="178">
        <v>864</v>
      </c>
      <c r="C104" s="179">
        <v>7</v>
      </c>
      <c r="D104" s="179">
        <v>2</v>
      </c>
      <c r="E104" s="180" t="s">
        <v>143</v>
      </c>
      <c r="F104" s="181" t="s">
        <v>88</v>
      </c>
      <c r="G104" s="160">
        <v>6451.3</v>
      </c>
      <c r="H104" s="160">
        <v>4019.3</v>
      </c>
      <c r="I104" s="151">
        <f t="shared" si="1"/>
        <v>62.302171655325289</v>
      </c>
    </row>
    <row r="105" spans="1:9" ht="22.5">
      <c r="A105" s="150" t="s">
        <v>608</v>
      </c>
      <c r="B105" s="178">
        <v>864</v>
      </c>
      <c r="C105" s="179">
        <v>7</v>
      </c>
      <c r="D105" s="179">
        <v>2</v>
      </c>
      <c r="E105" s="180" t="s">
        <v>143</v>
      </c>
      <c r="F105" s="181" t="s">
        <v>609</v>
      </c>
      <c r="G105" s="160">
        <v>1948.3</v>
      </c>
      <c r="H105" s="160">
        <v>1869.6</v>
      </c>
      <c r="I105" s="151">
        <f t="shared" si="1"/>
        <v>95.960581019350201</v>
      </c>
    </row>
    <row r="106" spans="1:9" ht="22.5">
      <c r="A106" s="150" t="s">
        <v>12</v>
      </c>
      <c r="B106" s="178">
        <v>864</v>
      </c>
      <c r="C106" s="179">
        <v>7</v>
      </c>
      <c r="D106" s="179">
        <v>2</v>
      </c>
      <c r="E106" s="180" t="s">
        <v>143</v>
      </c>
      <c r="F106" s="181" t="s">
        <v>10</v>
      </c>
      <c r="G106" s="160">
        <v>120</v>
      </c>
      <c r="H106" s="160">
        <v>8.4</v>
      </c>
      <c r="I106" s="151">
        <f t="shared" si="1"/>
        <v>7.0000000000000009</v>
      </c>
    </row>
    <row r="107" spans="1:9" ht="33.75">
      <c r="A107" s="150" t="s">
        <v>103</v>
      </c>
      <c r="B107" s="178">
        <v>864</v>
      </c>
      <c r="C107" s="179">
        <v>7</v>
      </c>
      <c r="D107" s="179">
        <v>2</v>
      </c>
      <c r="E107" s="180" t="s">
        <v>143</v>
      </c>
      <c r="F107" s="181" t="s">
        <v>102</v>
      </c>
      <c r="G107" s="160">
        <v>750840.7</v>
      </c>
      <c r="H107" s="160">
        <v>538261.80000000005</v>
      </c>
      <c r="I107" s="151">
        <f t="shared" si="1"/>
        <v>71.687882662727276</v>
      </c>
    </row>
    <row r="108" spans="1:9" ht="33.75">
      <c r="A108" s="150" t="s">
        <v>9</v>
      </c>
      <c r="B108" s="178">
        <v>864</v>
      </c>
      <c r="C108" s="179">
        <v>7</v>
      </c>
      <c r="D108" s="179">
        <v>2</v>
      </c>
      <c r="E108" s="180" t="s">
        <v>143</v>
      </c>
      <c r="F108" s="181" t="s">
        <v>8</v>
      </c>
      <c r="G108" s="160">
        <v>58497.599999999999</v>
      </c>
      <c r="H108" s="160">
        <v>43429.2</v>
      </c>
      <c r="I108" s="151">
        <f t="shared" si="1"/>
        <v>74.240994502338552</v>
      </c>
    </row>
    <row r="109" spans="1:9" ht="22.5">
      <c r="A109" s="150" t="s">
        <v>119</v>
      </c>
      <c r="B109" s="178">
        <v>864</v>
      </c>
      <c r="C109" s="179">
        <v>7</v>
      </c>
      <c r="D109" s="179">
        <v>2</v>
      </c>
      <c r="E109" s="180" t="s">
        <v>118</v>
      </c>
      <c r="F109" s="181">
        <v>0</v>
      </c>
      <c r="G109" s="160">
        <v>21980.1</v>
      </c>
      <c r="H109" s="160">
        <v>17132.8</v>
      </c>
      <c r="I109" s="151">
        <f t="shared" si="1"/>
        <v>77.946870123429832</v>
      </c>
    </row>
    <row r="110" spans="1:9" ht="22.5">
      <c r="A110" s="150" t="s">
        <v>115</v>
      </c>
      <c r="B110" s="178">
        <v>864</v>
      </c>
      <c r="C110" s="179">
        <v>7</v>
      </c>
      <c r="D110" s="179">
        <v>2</v>
      </c>
      <c r="E110" s="180" t="s">
        <v>114</v>
      </c>
      <c r="F110" s="181">
        <v>0</v>
      </c>
      <c r="G110" s="160">
        <v>21980.1</v>
      </c>
      <c r="H110" s="160">
        <v>17132.8</v>
      </c>
      <c r="I110" s="151">
        <f t="shared" si="1"/>
        <v>77.946870123429832</v>
      </c>
    </row>
    <row r="111" spans="1:9" ht="22.5">
      <c r="A111" s="150" t="s">
        <v>113</v>
      </c>
      <c r="B111" s="178">
        <v>864</v>
      </c>
      <c r="C111" s="179">
        <v>7</v>
      </c>
      <c r="D111" s="179">
        <v>2</v>
      </c>
      <c r="E111" s="180" t="s">
        <v>112</v>
      </c>
      <c r="F111" s="181">
        <v>0</v>
      </c>
      <c r="G111" s="160">
        <v>21980.1</v>
      </c>
      <c r="H111" s="160">
        <v>17132.8</v>
      </c>
      <c r="I111" s="151">
        <f t="shared" si="1"/>
        <v>77.946870123429832</v>
      </c>
    </row>
    <row r="112" spans="1:9" ht="22.5">
      <c r="A112" s="150" t="s">
        <v>89</v>
      </c>
      <c r="B112" s="178">
        <v>864</v>
      </c>
      <c r="C112" s="179">
        <v>7</v>
      </c>
      <c r="D112" s="179">
        <v>2</v>
      </c>
      <c r="E112" s="180" t="s">
        <v>112</v>
      </c>
      <c r="F112" s="181" t="s">
        <v>88</v>
      </c>
      <c r="G112" s="160">
        <v>16881.8</v>
      </c>
      <c r="H112" s="160">
        <v>12505.5</v>
      </c>
      <c r="I112" s="151">
        <f t="shared" si="1"/>
        <v>74.076816453221824</v>
      </c>
    </row>
    <row r="113" spans="1:9" ht="22.5">
      <c r="A113" s="150" t="s">
        <v>608</v>
      </c>
      <c r="B113" s="178">
        <v>864</v>
      </c>
      <c r="C113" s="179">
        <v>7</v>
      </c>
      <c r="D113" s="179">
        <v>2</v>
      </c>
      <c r="E113" s="180" t="s">
        <v>112</v>
      </c>
      <c r="F113" s="181" t="s">
        <v>609</v>
      </c>
      <c r="G113" s="160">
        <v>5098.3</v>
      </c>
      <c r="H113" s="160">
        <v>4627.3</v>
      </c>
      <c r="I113" s="151">
        <f t="shared" si="1"/>
        <v>90.761626424494438</v>
      </c>
    </row>
    <row r="114" spans="1:9">
      <c r="A114" s="150" t="s">
        <v>656</v>
      </c>
      <c r="B114" s="178">
        <v>864</v>
      </c>
      <c r="C114" s="179">
        <v>7</v>
      </c>
      <c r="D114" s="179">
        <v>3</v>
      </c>
      <c r="E114" s="180">
        <v>0</v>
      </c>
      <c r="F114" s="181">
        <v>0</v>
      </c>
      <c r="G114" s="160">
        <v>23378.6</v>
      </c>
      <c r="H114" s="160">
        <v>18392</v>
      </c>
      <c r="I114" s="151">
        <f t="shared" si="1"/>
        <v>78.670236883303531</v>
      </c>
    </row>
    <row r="115" spans="1:9" ht="22.5">
      <c r="A115" s="150" t="s">
        <v>49</v>
      </c>
      <c r="B115" s="178">
        <v>864</v>
      </c>
      <c r="C115" s="179">
        <v>7</v>
      </c>
      <c r="D115" s="179">
        <v>3</v>
      </c>
      <c r="E115" s="180" t="s">
        <v>48</v>
      </c>
      <c r="F115" s="181">
        <v>0</v>
      </c>
      <c r="G115" s="160">
        <v>23378.6</v>
      </c>
      <c r="H115" s="160">
        <v>18392</v>
      </c>
      <c r="I115" s="151">
        <f t="shared" si="1"/>
        <v>78.670236883303531</v>
      </c>
    </row>
    <row r="116" spans="1:9">
      <c r="A116" s="150" t="s">
        <v>125</v>
      </c>
      <c r="B116" s="178">
        <v>864</v>
      </c>
      <c r="C116" s="179">
        <v>7</v>
      </c>
      <c r="D116" s="179">
        <v>3</v>
      </c>
      <c r="E116" s="180" t="s">
        <v>124</v>
      </c>
      <c r="F116" s="181">
        <v>0</v>
      </c>
      <c r="G116" s="160">
        <v>23378.6</v>
      </c>
      <c r="H116" s="160">
        <v>18392</v>
      </c>
      <c r="I116" s="151">
        <f t="shared" si="1"/>
        <v>78.670236883303531</v>
      </c>
    </row>
    <row r="117" spans="1:9" ht="22.5">
      <c r="A117" s="150" t="s">
        <v>500</v>
      </c>
      <c r="B117" s="178">
        <v>864</v>
      </c>
      <c r="C117" s="179">
        <v>7</v>
      </c>
      <c r="D117" s="179">
        <v>3</v>
      </c>
      <c r="E117" s="180" t="s">
        <v>501</v>
      </c>
      <c r="F117" s="181">
        <v>0</v>
      </c>
      <c r="G117" s="160">
        <v>2300.1</v>
      </c>
      <c r="H117" s="160">
        <v>2259.6999999999998</v>
      </c>
      <c r="I117" s="151">
        <f t="shared" si="1"/>
        <v>98.243554628059655</v>
      </c>
    </row>
    <row r="118" spans="1:9" ht="33.75">
      <c r="A118" s="150" t="s">
        <v>103</v>
      </c>
      <c r="B118" s="178">
        <v>864</v>
      </c>
      <c r="C118" s="179">
        <v>7</v>
      </c>
      <c r="D118" s="179">
        <v>3</v>
      </c>
      <c r="E118" s="180" t="s">
        <v>501</v>
      </c>
      <c r="F118" s="181" t="s">
        <v>102</v>
      </c>
      <c r="G118" s="160">
        <v>2300.1</v>
      </c>
      <c r="H118" s="160">
        <v>2259.6999999999998</v>
      </c>
      <c r="I118" s="151">
        <f t="shared" si="1"/>
        <v>98.243554628059655</v>
      </c>
    </row>
    <row r="119" spans="1:9" ht="22.5">
      <c r="A119" s="150" t="s">
        <v>503</v>
      </c>
      <c r="B119" s="178">
        <v>864</v>
      </c>
      <c r="C119" s="179">
        <v>7</v>
      </c>
      <c r="D119" s="179">
        <v>3</v>
      </c>
      <c r="E119" s="180" t="s">
        <v>504</v>
      </c>
      <c r="F119" s="181">
        <v>0</v>
      </c>
      <c r="G119" s="160">
        <v>19309.099999999999</v>
      </c>
      <c r="H119" s="160">
        <v>16132.3</v>
      </c>
      <c r="I119" s="151">
        <f t="shared" si="1"/>
        <v>83.547653696961547</v>
      </c>
    </row>
    <row r="120" spans="1:9" ht="33.75">
      <c r="A120" s="150" t="s">
        <v>103</v>
      </c>
      <c r="B120" s="178">
        <v>864</v>
      </c>
      <c r="C120" s="179">
        <v>7</v>
      </c>
      <c r="D120" s="179">
        <v>3</v>
      </c>
      <c r="E120" s="180" t="s">
        <v>504</v>
      </c>
      <c r="F120" s="181" t="s">
        <v>102</v>
      </c>
      <c r="G120" s="160">
        <v>19309.099999999999</v>
      </c>
      <c r="H120" s="160">
        <v>16132.3</v>
      </c>
      <c r="I120" s="151">
        <f t="shared" si="1"/>
        <v>83.547653696961547</v>
      </c>
    </row>
    <row r="121" spans="1:9" ht="22.5">
      <c r="A121" s="150" t="s">
        <v>499</v>
      </c>
      <c r="B121" s="178">
        <v>864</v>
      </c>
      <c r="C121" s="179">
        <v>7</v>
      </c>
      <c r="D121" s="179">
        <v>3</v>
      </c>
      <c r="E121" s="180" t="s">
        <v>657</v>
      </c>
      <c r="F121" s="181">
        <v>0</v>
      </c>
      <c r="G121" s="160">
        <v>1681</v>
      </c>
      <c r="H121" s="151"/>
      <c r="I121" s="151">
        <f t="shared" si="1"/>
        <v>0</v>
      </c>
    </row>
    <row r="122" spans="1:9" ht="33.75">
      <c r="A122" s="150" t="s">
        <v>103</v>
      </c>
      <c r="B122" s="178">
        <v>864</v>
      </c>
      <c r="C122" s="179">
        <v>7</v>
      </c>
      <c r="D122" s="179">
        <v>3</v>
      </c>
      <c r="E122" s="180" t="s">
        <v>657</v>
      </c>
      <c r="F122" s="181" t="s">
        <v>102</v>
      </c>
      <c r="G122" s="160">
        <v>1681</v>
      </c>
      <c r="H122" s="151"/>
      <c r="I122" s="151">
        <f t="shared" si="1"/>
        <v>0</v>
      </c>
    </row>
    <row r="123" spans="1:9" ht="22.5">
      <c r="A123" s="150" t="s">
        <v>502</v>
      </c>
      <c r="B123" s="178">
        <v>864</v>
      </c>
      <c r="C123" s="179">
        <v>7</v>
      </c>
      <c r="D123" s="179">
        <v>3</v>
      </c>
      <c r="E123" s="180" t="s">
        <v>658</v>
      </c>
      <c r="F123" s="181">
        <v>0</v>
      </c>
      <c r="G123" s="160">
        <v>88.4</v>
      </c>
      <c r="H123" s="151"/>
      <c r="I123" s="151">
        <f t="shared" si="1"/>
        <v>0</v>
      </c>
    </row>
    <row r="124" spans="1:9" ht="33.75">
      <c r="A124" s="150" t="s">
        <v>103</v>
      </c>
      <c r="B124" s="178">
        <v>864</v>
      </c>
      <c r="C124" s="179">
        <v>7</v>
      </c>
      <c r="D124" s="179">
        <v>3</v>
      </c>
      <c r="E124" s="180" t="s">
        <v>658</v>
      </c>
      <c r="F124" s="181" t="s">
        <v>102</v>
      </c>
      <c r="G124" s="160">
        <v>88.4</v>
      </c>
      <c r="H124" s="151"/>
      <c r="I124" s="151">
        <f t="shared" si="1"/>
        <v>0</v>
      </c>
    </row>
    <row r="125" spans="1:9">
      <c r="A125" s="150" t="s">
        <v>659</v>
      </c>
      <c r="B125" s="178">
        <v>864</v>
      </c>
      <c r="C125" s="179">
        <v>7</v>
      </c>
      <c r="D125" s="179">
        <v>7</v>
      </c>
      <c r="E125" s="180">
        <v>0</v>
      </c>
      <c r="F125" s="181">
        <v>0</v>
      </c>
      <c r="G125" s="160">
        <v>8728.2000000000007</v>
      </c>
      <c r="H125" s="160">
        <v>8724.5</v>
      </c>
      <c r="I125" s="151">
        <f t="shared" si="1"/>
        <v>99.957608670745387</v>
      </c>
    </row>
    <row r="126" spans="1:9" ht="22.5">
      <c r="A126" s="150" t="s">
        <v>49</v>
      </c>
      <c r="B126" s="178">
        <v>864</v>
      </c>
      <c r="C126" s="179">
        <v>7</v>
      </c>
      <c r="D126" s="179">
        <v>7</v>
      </c>
      <c r="E126" s="180" t="s">
        <v>48</v>
      </c>
      <c r="F126" s="181">
        <v>0</v>
      </c>
      <c r="G126" s="160">
        <v>8728.2000000000007</v>
      </c>
      <c r="H126" s="160">
        <v>8724.5</v>
      </c>
      <c r="I126" s="151">
        <f t="shared" si="1"/>
        <v>99.957608670745387</v>
      </c>
    </row>
    <row r="127" spans="1:9">
      <c r="A127" s="150" t="s">
        <v>136</v>
      </c>
      <c r="B127" s="178">
        <v>864</v>
      </c>
      <c r="C127" s="179">
        <v>7</v>
      </c>
      <c r="D127" s="179">
        <v>7</v>
      </c>
      <c r="E127" s="180" t="s">
        <v>135</v>
      </c>
      <c r="F127" s="181">
        <v>0</v>
      </c>
      <c r="G127" s="160">
        <v>8728.2000000000007</v>
      </c>
      <c r="H127" s="160">
        <v>8724.5</v>
      </c>
      <c r="I127" s="151">
        <f t="shared" si="1"/>
        <v>99.957608670745387</v>
      </c>
    </row>
    <row r="128" spans="1:9">
      <c r="A128" s="150" t="s">
        <v>134</v>
      </c>
      <c r="B128" s="178">
        <v>864</v>
      </c>
      <c r="C128" s="179">
        <v>7</v>
      </c>
      <c r="D128" s="179">
        <v>7</v>
      </c>
      <c r="E128" s="180" t="s">
        <v>133</v>
      </c>
      <c r="F128" s="181">
        <v>0</v>
      </c>
      <c r="G128" s="160">
        <v>7920.4</v>
      </c>
      <c r="H128" s="160">
        <v>7916.7</v>
      </c>
      <c r="I128" s="151">
        <f t="shared" si="1"/>
        <v>99.953285187616785</v>
      </c>
    </row>
    <row r="129" spans="1:9" ht="22.5">
      <c r="A129" s="150" t="s">
        <v>25</v>
      </c>
      <c r="B129" s="178">
        <v>864</v>
      </c>
      <c r="C129" s="179">
        <v>7</v>
      </c>
      <c r="D129" s="179">
        <v>7</v>
      </c>
      <c r="E129" s="180" t="s">
        <v>133</v>
      </c>
      <c r="F129" s="181" t="s">
        <v>24</v>
      </c>
      <c r="G129" s="160">
        <v>395</v>
      </c>
      <c r="H129" s="160">
        <v>391.2</v>
      </c>
      <c r="I129" s="151">
        <f t="shared" si="1"/>
        <v>99.037974683544306</v>
      </c>
    </row>
    <row r="130" spans="1:9" ht="33.75">
      <c r="A130" s="150" t="s">
        <v>103</v>
      </c>
      <c r="B130" s="178">
        <v>864</v>
      </c>
      <c r="C130" s="179">
        <v>7</v>
      </c>
      <c r="D130" s="179">
        <v>7</v>
      </c>
      <c r="E130" s="180" t="s">
        <v>133</v>
      </c>
      <c r="F130" s="181" t="s">
        <v>102</v>
      </c>
      <c r="G130" s="160">
        <v>7034</v>
      </c>
      <c r="H130" s="160">
        <v>7034.1</v>
      </c>
      <c r="I130" s="151">
        <f t="shared" si="1"/>
        <v>100.0014216661928</v>
      </c>
    </row>
    <row r="131" spans="1:9" ht="33.75">
      <c r="A131" s="150" t="s">
        <v>9</v>
      </c>
      <c r="B131" s="178">
        <v>864</v>
      </c>
      <c r="C131" s="179">
        <v>7</v>
      </c>
      <c r="D131" s="179">
        <v>7</v>
      </c>
      <c r="E131" s="180" t="s">
        <v>133</v>
      </c>
      <c r="F131" s="181" t="s">
        <v>8</v>
      </c>
      <c r="G131" s="160">
        <v>491.4</v>
      </c>
      <c r="H131" s="160">
        <v>491.4</v>
      </c>
      <c r="I131" s="151">
        <f t="shared" si="1"/>
        <v>100</v>
      </c>
    </row>
    <row r="132" spans="1:9">
      <c r="A132" s="150" t="s">
        <v>132</v>
      </c>
      <c r="B132" s="178">
        <v>864</v>
      </c>
      <c r="C132" s="179">
        <v>7</v>
      </c>
      <c r="D132" s="179">
        <v>7</v>
      </c>
      <c r="E132" s="180" t="s">
        <v>131</v>
      </c>
      <c r="F132" s="181">
        <v>0</v>
      </c>
      <c r="G132" s="160">
        <v>807.8</v>
      </c>
      <c r="H132" s="160">
        <v>807.8</v>
      </c>
      <c r="I132" s="151">
        <f t="shared" si="1"/>
        <v>100</v>
      </c>
    </row>
    <row r="133" spans="1:9" ht="33.75">
      <c r="A133" s="150" t="s">
        <v>103</v>
      </c>
      <c r="B133" s="178">
        <v>864</v>
      </c>
      <c r="C133" s="179">
        <v>7</v>
      </c>
      <c r="D133" s="179">
        <v>7</v>
      </c>
      <c r="E133" s="180" t="s">
        <v>131</v>
      </c>
      <c r="F133" s="181" t="s">
        <v>102</v>
      </c>
      <c r="G133" s="160">
        <v>755.1</v>
      </c>
      <c r="H133" s="160">
        <v>755.1</v>
      </c>
      <c r="I133" s="151">
        <f t="shared" si="1"/>
        <v>100</v>
      </c>
    </row>
    <row r="134" spans="1:9" ht="33.75">
      <c r="A134" s="150" t="s">
        <v>9</v>
      </c>
      <c r="B134" s="178">
        <v>864</v>
      </c>
      <c r="C134" s="179">
        <v>7</v>
      </c>
      <c r="D134" s="179">
        <v>7</v>
      </c>
      <c r="E134" s="180" t="s">
        <v>131</v>
      </c>
      <c r="F134" s="181" t="s">
        <v>8</v>
      </c>
      <c r="G134" s="160">
        <v>52.7</v>
      </c>
      <c r="H134" s="160">
        <v>52.7</v>
      </c>
      <c r="I134" s="151">
        <f t="shared" si="1"/>
        <v>100</v>
      </c>
    </row>
    <row r="135" spans="1:9">
      <c r="A135" s="150" t="s">
        <v>126</v>
      </c>
      <c r="B135" s="178">
        <v>864</v>
      </c>
      <c r="C135" s="179">
        <v>7</v>
      </c>
      <c r="D135" s="179">
        <v>9</v>
      </c>
      <c r="E135" s="180">
        <v>0</v>
      </c>
      <c r="F135" s="181">
        <v>0</v>
      </c>
      <c r="G135" s="160">
        <v>31006.400000000001</v>
      </c>
      <c r="H135" s="160">
        <v>27947.599999999999</v>
      </c>
      <c r="I135" s="151">
        <f t="shared" si="1"/>
        <v>90.134939883378905</v>
      </c>
    </row>
    <row r="136" spans="1:9" ht="22.5">
      <c r="A136" s="150" t="s">
        <v>49</v>
      </c>
      <c r="B136" s="178">
        <v>864</v>
      </c>
      <c r="C136" s="179">
        <v>7</v>
      </c>
      <c r="D136" s="179">
        <v>9</v>
      </c>
      <c r="E136" s="180" t="s">
        <v>48</v>
      </c>
      <c r="F136" s="181">
        <v>0</v>
      </c>
      <c r="G136" s="160">
        <v>17502.7</v>
      </c>
      <c r="H136" s="160">
        <v>15642.6</v>
      </c>
      <c r="I136" s="151">
        <f t="shared" si="1"/>
        <v>89.372496814777151</v>
      </c>
    </row>
    <row r="137" spans="1:9" ht="22.5">
      <c r="A137" s="150" t="s">
        <v>123</v>
      </c>
      <c r="B137" s="178">
        <v>864</v>
      </c>
      <c r="C137" s="179">
        <v>7</v>
      </c>
      <c r="D137" s="179">
        <v>9</v>
      </c>
      <c r="E137" s="180" t="s">
        <v>122</v>
      </c>
      <c r="F137" s="181">
        <v>0</v>
      </c>
      <c r="G137" s="160">
        <v>17502.7</v>
      </c>
      <c r="H137" s="160">
        <v>15642.6</v>
      </c>
      <c r="I137" s="151">
        <f t="shared" si="1"/>
        <v>89.372496814777151</v>
      </c>
    </row>
    <row r="138" spans="1:9" ht="22.5">
      <c r="A138" s="150" t="s">
        <v>89</v>
      </c>
      <c r="B138" s="178">
        <v>864</v>
      </c>
      <c r="C138" s="179">
        <v>7</v>
      </c>
      <c r="D138" s="179">
        <v>9</v>
      </c>
      <c r="E138" s="180" t="s">
        <v>122</v>
      </c>
      <c r="F138" s="181" t="s">
        <v>88</v>
      </c>
      <c r="G138" s="160">
        <v>9745</v>
      </c>
      <c r="H138" s="160">
        <v>8779.5</v>
      </c>
      <c r="I138" s="151">
        <f t="shared" ref="I138:I201" si="2">H138/G138*100</f>
        <v>90.092355053873789</v>
      </c>
    </row>
    <row r="139" spans="1:9">
      <c r="A139" s="150" t="s">
        <v>121</v>
      </c>
      <c r="B139" s="178">
        <v>864</v>
      </c>
      <c r="C139" s="179">
        <v>7</v>
      </c>
      <c r="D139" s="179">
        <v>9</v>
      </c>
      <c r="E139" s="180" t="s">
        <v>122</v>
      </c>
      <c r="F139" s="181" t="s">
        <v>120</v>
      </c>
      <c r="G139" s="160">
        <v>207.4</v>
      </c>
      <c r="H139" s="160">
        <v>85</v>
      </c>
      <c r="I139" s="151">
        <f t="shared" si="2"/>
        <v>40.983606557377051</v>
      </c>
    </row>
    <row r="140" spans="1:9" ht="22.5">
      <c r="A140" s="150" t="s">
        <v>608</v>
      </c>
      <c r="B140" s="178">
        <v>864</v>
      </c>
      <c r="C140" s="179">
        <v>7</v>
      </c>
      <c r="D140" s="179">
        <v>9</v>
      </c>
      <c r="E140" s="180" t="s">
        <v>122</v>
      </c>
      <c r="F140" s="181" t="s">
        <v>609</v>
      </c>
      <c r="G140" s="160">
        <v>5902.9</v>
      </c>
      <c r="H140" s="160">
        <v>5311.9</v>
      </c>
      <c r="I140" s="151">
        <f t="shared" si="2"/>
        <v>89.98797201375595</v>
      </c>
    </row>
    <row r="141" spans="1:9">
      <c r="A141" s="150" t="s">
        <v>33</v>
      </c>
      <c r="B141" s="178">
        <v>864</v>
      </c>
      <c r="C141" s="179">
        <v>7</v>
      </c>
      <c r="D141" s="179">
        <v>9</v>
      </c>
      <c r="E141" s="180" t="s">
        <v>122</v>
      </c>
      <c r="F141" s="181" t="s">
        <v>32</v>
      </c>
      <c r="G141" s="160">
        <v>433.6</v>
      </c>
      <c r="H141" s="160">
        <v>259</v>
      </c>
      <c r="I141" s="151">
        <f t="shared" si="2"/>
        <v>59.73247232472324</v>
      </c>
    </row>
    <row r="142" spans="1:9" ht="22.5">
      <c r="A142" s="150" t="s">
        <v>12</v>
      </c>
      <c r="B142" s="178">
        <v>864</v>
      </c>
      <c r="C142" s="179">
        <v>7</v>
      </c>
      <c r="D142" s="179">
        <v>9</v>
      </c>
      <c r="E142" s="180" t="s">
        <v>122</v>
      </c>
      <c r="F142" s="181" t="s">
        <v>10</v>
      </c>
      <c r="G142" s="160">
        <v>543.6</v>
      </c>
      <c r="H142" s="160">
        <v>537</v>
      </c>
      <c r="I142" s="151">
        <f t="shared" si="2"/>
        <v>98.785871964679899</v>
      </c>
    </row>
    <row r="143" spans="1:9" ht="56.25">
      <c r="A143" s="189" t="s">
        <v>23</v>
      </c>
      <c r="B143" s="188">
        <v>864</v>
      </c>
      <c r="C143" s="185">
        <v>7</v>
      </c>
      <c r="D143" s="185">
        <v>9</v>
      </c>
      <c r="E143" s="186" t="s">
        <v>122</v>
      </c>
      <c r="F143" s="187" t="s">
        <v>22</v>
      </c>
      <c r="G143" s="160">
        <v>12.2</v>
      </c>
      <c r="H143" s="160">
        <v>12.2</v>
      </c>
      <c r="I143" s="151">
        <f t="shared" si="2"/>
        <v>100</v>
      </c>
    </row>
    <row r="144" spans="1:9">
      <c r="A144" s="189" t="s">
        <v>21</v>
      </c>
      <c r="B144" s="188">
        <v>864</v>
      </c>
      <c r="C144" s="185">
        <v>7</v>
      </c>
      <c r="D144" s="185">
        <v>9</v>
      </c>
      <c r="E144" s="186" t="s">
        <v>122</v>
      </c>
      <c r="F144" s="187" t="s">
        <v>20</v>
      </c>
      <c r="G144" s="160">
        <v>7.3</v>
      </c>
      <c r="H144" s="160">
        <v>7.3</v>
      </c>
      <c r="I144" s="151">
        <f t="shared" si="2"/>
        <v>100</v>
      </c>
    </row>
    <row r="145" spans="1:9">
      <c r="A145" s="150" t="s">
        <v>87</v>
      </c>
      <c r="B145" s="178">
        <v>864</v>
      </c>
      <c r="C145" s="179">
        <v>7</v>
      </c>
      <c r="D145" s="179">
        <v>9</v>
      </c>
      <c r="E145" s="180" t="s">
        <v>122</v>
      </c>
      <c r="F145" s="181" t="s">
        <v>86</v>
      </c>
      <c r="G145" s="151">
        <v>650.70000000000005</v>
      </c>
      <c r="H145" s="160">
        <v>650.70000000000005</v>
      </c>
      <c r="I145" s="151">
        <f t="shared" si="2"/>
        <v>100</v>
      </c>
    </row>
    <row r="146" spans="1:9" ht="22.5">
      <c r="A146" s="150" t="s">
        <v>493</v>
      </c>
      <c r="B146" s="178">
        <v>864</v>
      </c>
      <c r="C146" s="179">
        <v>7</v>
      </c>
      <c r="D146" s="179">
        <v>9</v>
      </c>
      <c r="E146" s="180" t="s">
        <v>28</v>
      </c>
      <c r="F146" s="181">
        <v>0</v>
      </c>
      <c r="G146" s="151">
        <v>4472.5</v>
      </c>
      <c r="H146" s="160">
        <v>4195.1000000000004</v>
      </c>
      <c r="I146" s="151">
        <f t="shared" si="2"/>
        <v>93.797652319731711</v>
      </c>
    </row>
    <row r="147" spans="1:9">
      <c r="A147" s="150" t="s">
        <v>603</v>
      </c>
      <c r="B147" s="178">
        <v>864</v>
      </c>
      <c r="C147" s="179">
        <v>7</v>
      </c>
      <c r="D147" s="179">
        <v>9</v>
      </c>
      <c r="E147" s="180" t="s">
        <v>28</v>
      </c>
      <c r="F147" s="181" t="s">
        <v>604</v>
      </c>
      <c r="G147" s="160">
        <v>2404.1999999999998</v>
      </c>
      <c r="H147" s="160">
        <v>2142.9</v>
      </c>
      <c r="I147" s="151">
        <f t="shared" si="2"/>
        <v>89.131519840279509</v>
      </c>
    </row>
    <row r="148" spans="1:9" ht="22.5">
      <c r="A148" s="150" t="s">
        <v>27</v>
      </c>
      <c r="B148" s="178">
        <v>864</v>
      </c>
      <c r="C148" s="179">
        <v>7</v>
      </c>
      <c r="D148" s="179">
        <v>9</v>
      </c>
      <c r="E148" s="180" t="s">
        <v>28</v>
      </c>
      <c r="F148" s="181" t="s">
        <v>26</v>
      </c>
      <c r="G148" s="160">
        <v>12</v>
      </c>
      <c r="H148" s="160">
        <v>11.999999999999996</v>
      </c>
      <c r="I148" s="151">
        <f t="shared" si="2"/>
        <v>99.999999999999972</v>
      </c>
    </row>
    <row r="149" spans="1:9" ht="22.5">
      <c r="A149" s="150" t="s">
        <v>605</v>
      </c>
      <c r="B149" s="178">
        <v>864</v>
      </c>
      <c r="C149" s="179">
        <v>7</v>
      </c>
      <c r="D149" s="179">
        <v>9</v>
      </c>
      <c r="E149" s="180" t="s">
        <v>28</v>
      </c>
      <c r="F149" s="181" t="s">
        <v>606</v>
      </c>
      <c r="G149" s="160">
        <v>1951.2</v>
      </c>
      <c r="H149" s="160">
        <v>1946.1</v>
      </c>
      <c r="I149" s="151">
        <f t="shared" si="2"/>
        <v>99.738622386223852</v>
      </c>
    </row>
    <row r="150" spans="1:9" ht="22.5">
      <c r="A150" s="150" t="s">
        <v>12</v>
      </c>
      <c r="B150" s="178">
        <v>864</v>
      </c>
      <c r="C150" s="179">
        <v>7</v>
      </c>
      <c r="D150" s="179">
        <v>9</v>
      </c>
      <c r="E150" s="180" t="s">
        <v>28</v>
      </c>
      <c r="F150" s="181" t="s">
        <v>10</v>
      </c>
      <c r="G150" s="160">
        <v>105.1</v>
      </c>
      <c r="H150" s="160">
        <v>94</v>
      </c>
      <c r="I150" s="151">
        <f t="shared" si="2"/>
        <v>89.438629876308283</v>
      </c>
    </row>
    <row r="151" spans="1:9" ht="22.5">
      <c r="A151" s="150" t="s">
        <v>119</v>
      </c>
      <c r="B151" s="178">
        <v>864</v>
      </c>
      <c r="C151" s="179">
        <v>7</v>
      </c>
      <c r="D151" s="179">
        <v>9</v>
      </c>
      <c r="E151" s="180" t="s">
        <v>118</v>
      </c>
      <c r="F151" s="181">
        <v>0</v>
      </c>
      <c r="G151" s="160">
        <v>9031.2000000000007</v>
      </c>
      <c r="H151" s="160">
        <v>8109.9</v>
      </c>
      <c r="I151" s="151">
        <f t="shared" si="2"/>
        <v>89.798697847462122</v>
      </c>
    </row>
    <row r="152" spans="1:9" ht="22.5">
      <c r="A152" s="150" t="s">
        <v>115</v>
      </c>
      <c r="B152" s="178">
        <v>864</v>
      </c>
      <c r="C152" s="179">
        <v>7</v>
      </c>
      <c r="D152" s="179">
        <v>9</v>
      </c>
      <c r="E152" s="180" t="s">
        <v>114</v>
      </c>
      <c r="F152" s="181">
        <v>0</v>
      </c>
      <c r="G152" s="160">
        <v>9031.2000000000007</v>
      </c>
      <c r="H152" s="160">
        <v>8109.9</v>
      </c>
      <c r="I152" s="151">
        <f t="shared" si="2"/>
        <v>89.798697847462122</v>
      </c>
    </row>
    <row r="153" spans="1:9">
      <c r="A153" s="150" t="s">
        <v>33</v>
      </c>
      <c r="B153" s="178">
        <v>864</v>
      </c>
      <c r="C153" s="179">
        <v>7</v>
      </c>
      <c r="D153" s="179">
        <v>9</v>
      </c>
      <c r="E153" s="180" t="s">
        <v>114</v>
      </c>
      <c r="F153" s="181" t="s">
        <v>32</v>
      </c>
      <c r="G153" s="160">
        <v>4416.6000000000004</v>
      </c>
      <c r="H153" s="160">
        <v>3921.9</v>
      </c>
      <c r="I153" s="151">
        <f t="shared" si="2"/>
        <v>88.799076212471135</v>
      </c>
    </row>
    <row r="154" spans="1:9" ht="22.5">
      <c r="A154" s="150" t="s">
        <v>12</v>
      </c>
      <c r="B154" s="178">
        <v>864</v>
      </c>
      <c r="C154" s="179">
        <v>7</v>
      </c>
      <c r="D154" s="179">
        <v>9</v>
      </c>
      <c r="E154" s="180" t="s">
        <v>114</v>
      </c>
      <c r="F154" s="181" t="s">
        <v>10</v>
      </c>
      <c r="G154" s="160">
        <v>4426.6000000000004</v>
      </c>
      <c r="H154" s="160">
        <v>4000.7999999999997</v>
      </c>
      <c r="I154" s="151">
        <f t="shared" si="2"/>
        <v>90.380879230108874</v>
      </c>
    </row>
    <row r="155" spans="1:9" ht="56.25">
      <c r="A155" s="150" t="s">
        <v>23</v>
      </c>
      <c r="B155" s="178">
        <v>864</v>
      </c>
      <c r="C155" s="179">
        <v>7</v>
      </c>
      <c r="D155" s="179">
        <v>9</v>
      </c>
      <c r="E155" s="180" t="s">
        <v>114</v>
      </c>
      <c r="F155" s="181" t="s">
        <v>22</v>
      </c>
      <c r="G155" s="160">
        <v>84.1</v>
      </c>
      <c r="H155" s="160">
        <v>83.3</v>
      </c>
      <c r="I155" s="151">
        <f t="shared" si="2"/>
        <v>99.048751486325799</v>
      </c>
    </row>
    <row r="156" spans="1:9">
      <c r="A156" s="150" t="s">
        <v>21</v>
      </c>
      <c r="B156" s="178">
        <v>864</v>
      </c>
      <c r="C156" s="179">
        <v>7</v>
      </c>
      <c r="D156" s="179">
        <v>9</v>
      </c>
      <c r="E156" s="180" t="s">
        <v>114</v>
      </c>
      <c r="F156" s="181" t="s">
        <v>20</v>
      </c>
      <c r="G156" s="160">
        <v>10.7</v>
      </c>
      <c r="H156" s="160">
        <v>10.7</v>
      </c>
      <c r="I156" s="151">
        <f t="shared" si="2"/>
        <v>100</v>
      </c>
    </row>
    <row r="157" spans="1:9">
      <c r="A157" s="150" t="s">
        <v>87</v>
      </c>
      <c r="B157" s="178">
        <v>864</v>
      </c>
      <c r="C157" s="179">
        <v>7</v>
      </c>
      <c r="D157" s="179">
        <v>9</v>
      </c>
      <c r="E157" s="180" t="s">
        <v>114</v>
      </c>
      <c r="F157" s="181" t="s">
        <v>86</v>
      </c>
      <c r="G157" s="160">
        <v>93.2</v>
      </c>
      <c r="H157" s="160">
        <v>93.2</v>
      </c>
      <c r="I157" s="151">
        <f t="shared" si="2"/>
        <v>100</v>
      </c>
    </row>
    <row r="158" spans="1:9">
      <c r="A158" s="150" t="s">
        <v>666</v>
      </c>
      <c r="B158" s="178">
        <v>864</v>
      </c>
      <c r="C158" s="179">
        <v>10</v>
      </c>
      <c r="D158" s="179">
        <v>0</v>
      </c>
      <c r="E158" s="180">
        <v>0</v>
      </c>
      <c r="F158" s="181">
        <v>0</v>
      </c>
      <c r="G158" s="160">
        <v>47030.400000000001</v>
      </c>
      <c r="H158" s="160">
        <v>22363.7</v>
      </c>
      <c r="I158" s="151">
        <f t="shared" si="2"/>
        <v>47.551583656528543</v>
      </c>
    </row>
    <row r="159" spans="1:9">
      <c r="A159" s="150" t="s">
        <v>50</v>
      </c>
      <c r="B159" s="178">
        <v>864</v>
      </c>
      <c r="C159" s="179">
        <v>10</v>
      </c>
      <c r="D159" s="179">
        <v>4</v>
      </c>
      <c r="E159" s="180">
        <v>0</v>
      </c>
      <c r="F159" s="181">
        <v>0</v>
      </c>
      <c r="G159" s="160">
        <v>47030.400000000001</v>
      </c>
      <c r="H159" s="160">
        <v>22363.7</v>
      </c>
      <c r="I159" s="151">
        <f t="shared" si="2"/>
        <v>47.551583656528543</v>
      </c>
    </row>
    <row r="160" spans="1:9" ht="22.5">
      <c r="A160" s="150" t="s">
        <v>49</v>
      </c>
      <c r="B160" s="178">
        <v>864</v>
      </c>
      <c r="C160" s="179">
        <v>10</v>
      </c>
      <c r="D160" s="179">
        <v>4</v>
      </c>
      <c r="E160" s="180" t="s">
        <v>48</v>
      </c>
      <c r="F160" s="181">
        <v>0</v>
      </c>
      <c r="G160" s="160">
        <v>47030.400000000001</v>
      </c>
      <c r="H160" s="160">
        <v>22363.7</v>
      </c>
      <c r="I160" s="151">
        <f t="shared" si="2"/>
        <v>47.551583656528543</v>
      </c>
    </row>
    <row r="161" spans="1:9">
      <c r="A161" s="150" t="s">
        <v>47</v>
      </c>
      <c r="B161" s="178">
        <v>864</v>
      </c>
      <c r="C161" s="179">
        <v>10</v>
      </c>
      <c r="D161" s="179">
        <v>4</v>
      </c>
      <c r="E161" s="180" t="s">
        <v>46</v>
      </c>
      <c r="F161" s="181">
        <v>0</v>
      </c>
      <c r="G161" s="160">
        <v>47030.400000000001</v>
      </c>
      <c r="H161" s="160">
        <v>22363.7</v>
      </c>
      <c r="I161" s="151">
        <f t="shared" si="2"/>
        <v>47.551583656528543</v>
      </c>
    </row>
    <row r="162" spans="1:9" ht="33.75">
      <c r="A162" s="150" t="s">
        <v>45</v>
      </c>
      <c r="B162" s="178">
        <v>864</v>
      </c>
      <c r="C162" s="179">
        <v>10</v>
      </c>
      <c r="D162" s="179">
        <v>4</v>
      </c>
      <c r="E162" s="180" t="s">
        <v>44</v>
      </c>
      <c r="F162" s="181">
        <v>0</v>
      </c>
      <c r="G162" s="160">
        <v>47030.400000000001</v>
      </c>
      <c r="H162" s="160">
        <v>22363.7</v>
      </c>
      <c r="I162" s="151">
        <f t="shared" si="2"/>
        <v>47.551583656528543</v>
      </c>
    </row>
    <row r="163" spans="1:9" ht="22.5">
      <c r="A163" s="150" t="s">
        <v>25</v>
      </c>
      <c r="B163" s="178">
        <v>864</v>
      </c>
      <c r="C163" s="179">
        <v>10</v>
      </c>
      <c r="D163" s="179">
        <v>4</v>
      </c>
      <c r="E163" s="180" t="s">
        <v>44</v>
      </c>
      <c r="F163" s="181" t="s">
        <v>24</v>
      </c>
      <c r="G163" s="160">
        <v>47030.400000000001</v>
      </c>
      <c r="H163" s="160">
        <v>22363.7</v>
      </c>
      <c r="I163" s="151">
        <f t="shared" si="2"/>
        <v>47.551583656528543</v>
      </c>
    </row>
    <row r="164" spans="1:9">
      <c r="A164" s="150" t="s">
        <v>325</v>
      </c>
      <c r="B164" s="178">
        <v>865</v>
      </c>
      <c r="C164" s="179">
        <v>0</v>
      </c>
      <c r="D164" s="179">
        <v>0</v>
      </c>
      <c r="E164" s="180">
        <v>0</v>
      </c>
      <c r="F164" s="181">
        <v>0</v>
      </c>
      <c r="G164" s="160">
        <v>84187.4</v>
      </c>
      <c r="H164" s="160">
        <v>68993</v>
      </c>
      <c r="I164" s="151">
        <f t="shared" si="2"/>
        <v>81.951693483822993</v>
      </c>
    </row>
    <row r="165" spans="1:9">
      <c r="A165" s="150" t="s">
        <v>653</v>
      </c>
      <c r="B165" s="178">
        <v>865</v>
      </c>
      <c r="C165" s="179">
        <v>7</v>
      </c>
      <c r="D165" s="179">
        <v>0</v>
      </c>
      <c r="E165" s="180">
        <v>0</v>
      </c>
      <c r="F165" s="181">
        <v>0</v>
      </c>
      <c r="G165" s="160">
        <v>30030.400000000001</v>
      </c>
      <c r="H165" s="160">
        <v>25225.3</v>
      </c>
      <c r="I165" s="151">
        <f t="shared" si="2"/>
        <v>83.999214129681917</v>
      </c>
    </row>
    <row r="166" spans="1:9">
      <c r="A166" s="150" t="s">
        <v>656</v>
      </c>
      <c r="B166" s="178">
        <v>865</v>
      </c>
      <c r="C166" s="179">
        <v>7</v>
      </c>
      <c r="D166" s="179">
        <v>3</v>
      </c>
      <c r="E166" s="180">
        <v>0</v>
      </c>
      <c r="F166" s="181">
        <v>0</v>
      </c>
      <c r="G166" s="160">
        <v>29646.6</v>
      </c>
      <c r="H166" s="160">
        <v>24904.2</v>
      </c>
      <c r="I166" s="151">
        <f t="shared" si="2"/>
        <v>84.003561959887492</v>
      </c>
    </row>
    <row r="167" spans="1:9" ht="22.5">
      <c r="A167" s="150" t="s">
        <v>49</v>
      </c>
      <c r="B167" s="178">
        <v>865</v>
      </c>
      <c r="C167" s="179">
        <v>7</v>
      </c>
      <c r="D167" s="179">
        <v>3</v>
      </c>
      <c r="E167" s="180" t="s">
        <v>48</v>
      </c>
      <c r="F167" s="181">
        <v>0</v>
      </c>
      <c r="G167" s="160">
        <v>29646.6</v>
      </c>
      <c r="H167" s="160">
        <v>24904.2</v>
      </c>
      <c r="I167" s="151">
        <f t="shared" si="2"/>
        <v>84.003561959887492</v>
      </c>
    </row>
    <row r="168" spans="1:9">
      <c r="A168" s="150" t="s">
        <v>125</v>
      </c>
      <c r="B168" s="178">
        <v>865</v>
      </c>
      <c r="C168" s="179">
        <v>7</v>
      </c>
      <c r="D168" s="179">
        <v>3</v>
      </c>
      <c r="E168" s="180" t="s">
        <v>124</v>
      </c>
      <c r="F168" s="181">
        <v>0</v>
      </c>
      <c r="G168" s="160">
        <v>29646.6</v>
      </c>
      <c r="H168" s="160">
        <v>24904.2</v>
      </c>
      <c r="I168" s="151">
        <f t="shared" si="2"/>
        <v>84.003561959887492</v>
      </c>
    </row>
    <row r="169" spans="1:9" ht="22.5">
      <c r="A169" s="150" t="s">
        <v>142</v>
      </c>
      <c r="B169" s="178">
        <v>865</v>
      </c>
      <c r="C169" s="179">
        <v>7</v>
      </c>
      <c r="D169" s="179">
        <v>3</v>
      </c>
      <c r="E169" s="180" t="s">
        <v>141</v>
      </c>
      <c r="F169" s="181">
        <v>0</v>
      </c>
      <c r="G169" s="160">
        <v>29646.6</v>
      </c>
      <c r="H169" s="160">
        <v>24904.2</v>
      </c>
      <c r="I169" s="151">
        <f t="shared" si="2"/>
        <v>84.003561959887492</v>
      </c>
    </row>
    <row r="170" spans="1:9" ht="33.75">
      <c r="A170" s="150" t="s">
        <v>103</v>
      </c>
      <c r="B170" s="178">
        <v>865</v>
      </c>
      <c r="C170" s="179">
        <v>7</v>
      </c>
      <c r="D170" s="179">
        <v>3</v>
      </c>
      <c r="E170" s="180" t="s">
        <v>141</v>
      </c>
      <c r="F170" s="181" t="s">
        <v>102</v>
      </c>
      <c r="G170" s="160">
        <v>21995.200000000001</v>
      </c>
      <c r="H170" s="160">
        <v>18412.7</v>
      </c>
      <c r="I170" s="151">
        <f t="shared" si="2"/>
        <v>83.712355423001384</v>
      </c>
    </row>
    <row r="171" spans="1:9" ht="33.75">
      <c r="A171" s="150" t="s">
        <v>9</v>
      </c>
      <c r="B171" s="178">
        <v>865</v>
      </c>
      <c r="C171" s="179">
        <v>7</v>
      </c>
      <c r="D171" s="179">
        <v>3</v>
      </c>
      <c r="E171" s="180" t="s">
        <v>141</v>
      </c>
      <c r="F171" s="181" t="s">
        <v>8</v>
      </c>
      <c r="G171" s="160">
        <v>7651.4</v>
      </c>
      <c r="H171" s="160">
        <v>6491.5</v>
      </c>
      <c r="I171" s="151">
        <f t="shared" si="2"/>
        <v>84.840682750869121</v>
      </c>
    </row>
    <row r="172" spans="1:9">
      <c r="A172" s="150" t="s">
        <v>659</v>
      </c>
      <c r="B172" s="178">
        <v>865</v>
      </c>
      <c r="C172" s="179">
        <v>7</v>
      </c>
      <c r="D172" s="179">
        <v>7</v>
      </c>
      <c r="E172" s="180">
        <v>0</v>
      </c>
      <c r="F172" s="181">
        <v>0</v>
      </c>
      <c r="G172" s="160">
        <v>383.8</v>
      </c>
      <c r="H172" s="160">
        <v>321.10000000000002</v>
      </c>
      <c r="I172" s="151">
        <f t="shared" si="2"/>
        <v>83.663366336633672</v>
      </c>
    </row>
    <row r="173" spans="1:9" ht="22.5">
      <c r="A173" s="150" t="s">
        <v>17</v>
      </c>
      <c r="B173" s="178">
        <v>865</v>
      </c>
      <c r="C173" s="179">
        <v>7</v>
      </c>
      <c r="D173" s="179">
        <v>7</v>
      </c>
      <c r="E173" s="180" t="s">
        <v>16</v>
      </c>
      <c r="F173" s="181">
        <v>0</v>
      </c>
      <c r="G173" s="160">
        <v>383.8</v>
      </c>
      <c r="H173" s="160">
        <v>321.10000000000002</v>
      </c>
      <c r="I173" s="151">
        <f t="shared" si="2"/>
        <v>83.663366336633672</v>
      </c>
    </row>
    <row r="174" spans="1:9">
      <c r="A174" s="150" t="s">
        <v>130</v>
      </c>
      <c r="B174" s="178">
        <v>865</v>
      </c>
      <c r="C174" s="179">
        <v>7</v>
      </c>
      <c r="D174" s="179">
        <v>7</v>
      </c>
      <c r="E174" s="180" t="s">
        <v>129</v>
      </c>
      <c r="F174" s="181">
        <v>0</v>
      </c>
      <c r="G174" s="160">
        <v>383.8</v>
      </c>
      <c r="H174" s="160">
        <v>321.10000000000002</v>
      </c>
      <c r="I174" s="151">
        <f t="shared" si="2"/>
        <v>83.663366336633672</v>
      </c>
    </row>
    <row r="175" spans="1:9" ht="22.5">
      <c r="A175" s="150" t="s">
        <v>128</v>
      </c>
      <c r="B175" s="178">
        <v>865</v>
      </c>
      <c r="C175" s="179">
        <v>7</v>
      </c>
      <c r="D175" s="179">
        <v>7</v>
      </c>
      <c r="E175" s="180" t="s">
        <v>127</v>
      </c>
      <c r="F175" s="181">
        <v>0</v>
      </c>
      <c r="G175" s="160">
        <v>383.8</v>
      </c>
      <c r="H175" s="160">
        <v>321.10000000000002</v>
      </c>
      <c r="I175" s="151">
        <f t="shared" si="2"/>
        <v>83.663366336633672</v>
      </c>
    </row>
    <row r="176" spans="1:9" ht="22.5">
      <c r="A176" s="150" t="s">
        <v>12</v>
      </c>
      <c r="B176" s="178">
        <v>865</v>
      </c>
      <c r="C176" s="179">
        <v>7</v>
      </c>
      <c r="D176" s="179">
        <v>7</v>
      </c>
      <c r="E176" s="180" t="s">
        <v>127</v>
      </c>
      <c r="F176" s="181" t="s">
        <v>10</v>
      </c>
      <c r="G176" s="160">
        <v>383.8</v>
      </c>
      <c r="H176" s="160">
        <v>321.10000000000002</v>
      </c>
      <c r="I176" s="151">
        <f t="shared" si="2"/>
        <v>83.663366336633672</v>
      </c>
    </row>
    <row r="177" spans="1:9">
      <c r="A177" s="150" t="s">
        <v>111</v>
      </c>
      <c r="B177" s="178">
        <v>865</v>
      </c>
      <c r="C177" s="179">
        <v>8</v>
      </c>
      <c r="D177" s="179">
        <v>0</v>
      </c>
      <c r="E177" s="180">
        <v>0</v>
      </c>
      <c r="F177" s="181">
        <v>0</v>
      </c>
      <c r="G177" s="160">
        <v>47279.199999999997</v>
      </c>
      <c r="H177" s="160">
        <v>37055.4</v>
      </c>
      <c r="I177" s="151">
        <f t="shared" si="2"/>
        <v>78.375691636068296</v>
      </c>
    </row>
    <row r="178" spans="1:9">
      <c r="A178" s="150" t="s">
        <v>110</v>
      </c>
      <c r="B178" s="178">
        <v>865</v>
      </c>
      <c r="C178" s="179">
        <v>8</v>
      </c>
      <c r="D178" s="179">
        <v>1</v>
      </c>
      <c r="E178" s="180">
        <v>0</v>
      </c>
      <c r="F178" s="181">
        <v>0</v>
      </c>
      <c r="G178" s="160">
        <v>34215.4</v>
      </c>
      <c r="H178" s="160">
        <v>28639.1</v>
      </c>
      <c r="I178" s="151">
        <f t="shared" si="2"/>
        <v>83.702367939582757</v>
      </c>
    </row>
    <row r="179" spans="1:9" ht="22.5">
      <c r="A179" s="150" t="s">
        <v>241</v>
      </c>
      <c r="B179" s="178">
        <v>865</v>
      </c>
      <c r="C179" s="179">
        <v>8</v>
      </c>
      <c r="D179" s="179">
        <v>1</v>
      </c>
      <c r="E179" s="180" t="s">
        <v>240</v>
      </c>
      <c r="F179" s="181">
        <v>0</v>
      </c>
      <c r="G179" s="160">
        <v>350.7</v>
      </c>
      <c r="H179" s="160">
        <v>350.7</v>
      </c>
      <c r="I179" s="151">
        <f t="shared" si="2"/>
        <v>100</v>
      </c>
    </row>
    <row r="180" spans="1:9">
      <c r="A180" s="150" t="s">
        <v>660</v>
      </c>
      <c r="B180" s="178">
        <v>865</v>
      </c>
      <c r="C180" s="179">
        <v>8</v>
      </c>
      <c r="D180" s="179">
        <v>1</v>
      </c>
      <c r="E180" s="180" t="s">
        <v>661</v>
      </c>
      <c r="F180" s="181">
        <v>0</v>
      </c>
      <c r="G180" s="160">
        <v>350.7</v>
      </c>
      <c r="H180" s="160">
        <v>350.7</v>
      </c>
      <c r="I180" s="151">
        <f t="shared" si="2"/>
        <v>100</v>
      </c>
    </row>
    <row r="181" spans="1:9">
      <c r="A181" s="150" t="s">
        <v>662</v>
      </c>
      <c r="B181" s="178">
        <v>865</v>
      </c>
      <c r="C181" s="179">
        <v>8</v>
      </c>
      <c r="D181" s="179">
        <v>1</v>
      </c>
      <c r="E181" s="180" t="s">
        <v>663</v>
      </c>
      <c r="F181" s="181">
        <v>0</v>
      </c>
      <c r="G181" s="160">
        <v>350.7</v>
      </c>
      <c r="H181" s="160">
        <v>350.7</v>
      </c>
      <c r="I181" s="151">
        <f t="shared" si="2"/>
        <v>100</v>
      </c>
    </row>
    <row r="182" spans="1:9" ht="22.5">
      <c r="A182" s="150" t="s">
        <v>12</v>
      </c>
      <c r="B182" s="178">
        <v>865</v>
      </c>
      <c r="C182" s="179">
        <v>8</v>
      </c>
      <c r="D182" s="179">
        <v>1</v>
      </c>
      <c r="E182" s="180" t="s">
        <v>663</v>
      </c>
      <c r="F182" s="181" t="s">
        <v>10</v>
      </c>
      <c r="G182" s="160">
        <v>350.7</v>
      </c>
      <c r="H182" s="160">
        <v>350.7</v>
      </c>
      <c r="I182" s="151">
        <f t="shared" si="2"/>
        <v>100</v>
      </c>
    </row>
    <row r="183" spans="1:9">
      <c r="A183" s="150" t="s">
        <v>100</v>
      </c>
      <c r="B183" s="178">
        <v>865</v>
      </c>
      <c r="C183" s="179">
        <v>8</v>
      </c>
      <c r="D183" s="179">
        <v>1</v>
      </c>
      <c r="E183" s="180" t="s">
        <v>99</v>
      </c>
      <c r="F183" s="181">
        <v>0</v>
      </c>
      <c r="G183" s="160">
        <v>33864.699999999997</v>
      </c>
      <c r="H183" s="160">
        <v>28288.400000000001</v>
      </c>
      <c r="I183" s="151">
        <f t="shared" si="2"/>
        <v>83.53359102546311</v>
      </c>
    </row>
    <row r="184" spans="1:9" ht="22.5">
      <c r="A184" s="150" t="s">
        <v>109</v>
      </c>
      <c r="B184" s="178">
        <v>865</v>
      </c>
      <c r="C184" s="179">
        <v>8</v>
      </c>
      <c r="D184" s="179">
        <v>1</v>
      </c>
      <c r="E184" s="180" t="s">
        <v>108</v>
      </c>
      <c r="F184" s="181">
        <v>0</v>
      </c>
      <c r="G184" s="160">
        <v>19802.3</v>
      </c>
      <c r="H184" s="160">
        <v>16133.3</v>
      </c>
      <c r="I184" s="151">
        <f t="shared" si="2"/>
        <v>81.471849229634941</v>
      </c>
    </row>
    <row r="185" spans="1:9">
      <c r="A185" s="150" t="s">
        <v>506</v>
      </c>
      <c r="B185" s="178">
        <v>865</v>
      </c>
      <c r="C185" s="179">
        <v>8</v>
      </c>
      <c r="D185" s="179">
        <v>1</v>
      </c>
      <c r="E185" s="180" t="s">
        <v>507</v>
      </c>
      <c r="F185" s="181">
        <v>0</v>
      </c>
      <c r="G185" s="160">
        <v>16957</v>
      </c>
      <c r="H185" s="160">
        <v>13693.1</v>
      </c>
      <c r="I185" s="151">
        <f t="shared" si="2"/>
        <v>80.751901869434448</v>
      </c>
    </row>
    <row r="186" spans="1:9" ht="33.75">
      <c r="A186" s="150" t="s">
        <v>103</v>
      </c>
      <c r="B186" s="178">
        <v>865</v>
      </c>
      <c r="C186" s="179">
        <v>8</v>
      </c>
      <c r="D186" s="179">
        <v>1</v>
      </c>
      <c r="E186" s="180" t="s">
        <v>507</v>
      </c>
      <c r="F186" s="181" t="s">
        <v>102</v>
      </c>
      <c r="G186" s="160">
        <v>16957</v>
      </c>
      <c r="H186" s="160">
        <v>13693.1</v>
      </c>
      <c r="I186" s="151">
        <f t="shared" si="2"/>
        <v>80.751901869434448</v>
      </c>
    </row>
    <row r="187" spans="1:9" ht="33.75">
      <c r="A187" s="150" t="s">
        <v>664</v>
      </c>
      <c r="B187" s="178">
        <v>865</v>
      </c>
      <c r="C187" s="179">
        <v>8</v>
      </c>
      <c r="D187" s="179">
        <v>1</v>
      </c>
      <c r="E187" s="180" t="s">
        <v>665</v>
      </c>
      <c r="F187" s="181">
        <v>0</v>
      </c>
      <c r="G187" s="160">
        <v>1956</v>
      </c>
      <c r="H187" s="160">
        <v>1855.9</v>
      </c>
      <c r="I187" s="151">
        <f t="shared" si="2"/>
        <v>94.882413087934566</v>
      </c>
    </row>
    <row r="188" spans="1:9" ht="33.75">
      <c r="A188" s="150" t="s">
        <v>103</v>
      </c>
      <c r="B188" s="178">
        <v>865</v>
      </c>
      <c r="C188" s="179">
        <v>8</v>
      </c>
      <c r="D188" s="179">
        <v>1</v>
      </c>
      <c r="E188" s="180" t="s">
        <v>665</v>
      </c>
      <c r="F188" s="181" t="s">
        <v>102</v>
      </c>
      <c r="G188" s="160">
        <v>1956</v>
      </c>
      <c r="H188" s="160">
        <v>1855.9</v>
      </c>
      <c r="I188" s="151">
        <f t="shared" si="2"/>
        <v>94.882413087934566</v>
      </c>
    </row>
    <row r="189" spans="1:9" ht="22.5">
      <c r="A189" s="150" t="s">
        <v>107</v>
      </c>
      <c r="B189" s="178">
        <v>865</v>
      </c>
      <c r="C189" s="179">
        <v>8</v>
      </c>
      <c r="D189" s="179">
        <v>1</v>
      </c>
      <c r="E189" s="180" t="s">
        <v>106</v>
      </c>
      <c r="F189" s="181">
        <v>0</v>
      </c>
      <c r="G189" s="160">
        <v>889.3</v>
      </c>
      <c r="H189" s="160">
        <v>584.29999999999995</v>
      </c>
      <c r="I189" s="151">
        <f t="shared" si="2"/>
        <v>65.70336219498482</v>
      </c>
    </row>
    <row r="190" spans="1:9" ht="22.5">
      <c r="A190" s="150" t="s">
        <v>12</v>
      </c>
      <c r="B190" s="178">
        <v>865</v>
      </c>
      <c r="C190" s="179">
        <v>8</v>
      </c>
      <c r="D190" s="179">
        <v>1</v>
      </c>
      <c r="E190" s="180" t="s">
        <v>106</v>
      </c>
      <c r="F190" s="181" t="s">
        <v>10</v>
      </c>
      <c r="G190" s="160">
        <v>889.3</v>
      </c>
      <c r="H190" s="160">
        <v>584.29999999999995</v>
      </c>
      <c r="I190" s="151">
        <f t="shared" si="2"/>
        <v>65.70336219498482</v>
      </c>
    </row>
    <row r="191" spans="1:9">
      <c r="A191" s="150" t="s">
        <v>105</v>
      </c>
      <c r="B191" s="178">
        <v>865</v>
      </c>
      <c r="C191" s="179">
        <v>8</v>
      </c>
      <c r="D191" s="179">
        <v>1</v>
      </c>
      <c r="E191" s="180" t="s">
        <v>104</v>
      </c>
      <c r="F191" s="181">
        <v>0</v>
      </c>
      <c r="G191" s="160">
        <v>14062.4</v>
      </c>
      <c r="H191" s="160">
        <v>12155.1</v>
      </c>
      <c r="I191" s="151">
        <f t="shared" si="2"/>
        <v>86.436881328933907</v>
      </c>
    </row>
    <row r="192" spans="1:9" ht="22.5">
      <c r="A192" s="150" t="s">
        <v>508</v>
      </c>
      <c r="B192" s="178">
        <v>865</v>
      </c>
      <c r="C192" s="179">
        <v>8</v>
      </c>
      <c r="D192" s="179">
        <v>1</v>
      </c>
      <c r="E192" s="180" t="s">
        <v>509</v>
      </c>
      <c r="F192" s="181">
        <v>0</v>
      </c>
      <c r="G192" s="160">
        <v>14057.4</v>
      </c>
      <c r="H192" s="160">
        <v>12150.1</v>
      </c>
      <c r="I192" s="151">
        <f t="shared" si="2"/>
        <v>86.432057137166197</v>
      </c>
    </row>
    <row r="193" spans="1:9" ht="33.75">
      <c r="A193" s="150" t="s">
        <v>103</v>
      </c>
      <c r="B193" s="178">
        <v>865</v>
      </c>
      <c r="C193" s="179">
        <v>8</v>
      </c>
      <c r="D193" s="179">
        <v>1</v>
      </c>
      <c r="E193" s="180" t="s">
        <v>509</v>
      </c>
      <c r="F193" s="181" t="s">
        <v>102</v>
      </c>
      <c r="G193" s="160">
        <v>14057.4</v>
      </c>
      <c r="H193" s="160">
        <v>12150.1</v>
      </c>
      <c r="I193" s="151">
        <f t="shared" si="2"/>
        <v>86.432057137166197</v>
      </c>
    </row>
    <row r="194" spans="1:9" ht="33.75">
      <c r="A194" s="150" t="s">
        <v>716</v>
      </c>
      <c r="B194" s="178">
        <v>865</v>
      </c>
      <c r="C194" s="179">
        <v>8</v>
      </c>
      <c r="D194" s="179">
        <v>1</v>
      </c>
      <c r="E194" s="180" t="s">
        <v>717</v>
      </c>
      <c r="F194" s="181">
        <v>0</v>
      </c>
      <c r="G194" s="160">
        <v>5</v>
      </c>
      <c r="H194" s="160">
        <v>5</v>
      </c>
      <c r="I194" s="151">
        <f t="shared" si="2"/>
        <v>100</v>
      </c>
    </row>
    <row r="195" spans="1:9" ht="33.75">
      <c r="A195" s="150" t="s">
        <v>103</v>
      </c>
      <c r="B195" s="178">
        <v>865</v>
      </c>
      <c r="C195" s="179">
        <v>8</v>
      </c>
      <c r="D195" s="179">
        <v>1</v>
      </c>
      <c r="E195" s="180" t="s">
        <v>717</v>
      </c>
      <c r="F195" s="181" t="s">
        <v>102</v>
      </c>
      <c r="G195" s="160">
        <v>5</v>
      </c>
      <c r="H195" s="160">
        <v>5</v>
      </c>
      <c r="I195" s="151">
        <f t="shared" si="2"/>
        <v>100</v>
      </c>
    </row>
    <row r="196" spans="1:9">
      <c r="A196" s="150" t="s">
        <v>101</v>
      </c>
      <c r="B196" s="178">
        <v>865</v>
      </c>
      <c r="C196" s="179">
        <v>8</v>
      </c>
      <c r="D196" s="179">
        <v>4</v>
      </c>
      <c r="E196" s="180">
        <v>0</v>
      </c>
      <c r="F196" s="181">
        <v>0</v>
      </c>
      <c r="G196" s="160">
        <v>13063.8</v>
      </c>
      <c r="H196" s="160">
        <v>8416.2999999999993</v>
      </c>
      <c r="I196" s="151">
        <f t="shared" si="2"/>
        <v>64.424593150538129</v>
      </c>
    </row>
    <row r="197" spans="1:9">
      <c r="A197" s="150" t="s">
        <v>100</v>
      </c>
      <c r="B197" s="178">
        <v>865</v>
      </c>
      <c r="C197" s="179">
        <v>8</v>
      </c>
      <c r="D197" s="179">
        <v>4</v>
      </c>
      <c r="E197" s="180" t="s">
        <v>99</v>
      </c>
      <c r="F197" s="181">
        <v>0</v>
      </c>
      <c r="G197" s="160">
        <v>12257.9</v>
      </c>
      <c r="H197" s="160">
        <v>7889.1</v>
      </c>
      <c r="I197" s="151">
        <f t="shared" si="2"/>
        <v>64.359311138123175</v>
      </c>
    </row>
    <row r="198" spans="1:9" ht="22.5">
      <c r="A198" s="150" t="s">
        <v>109</v>
      </c>
      <c r="B198" s="178">
        <v>865</v>
      </c>
      <c r="C198" s="179">
        <v>8</v>
      </c>
      <c r="D198" s="179">
        <v>4</v>
      </c>
      <c r="E198" s="180" t="s">
        <v>108</v>
      </c>
      <c r="F198" s="181">
        <v>0</v>
      </c>
      <c r="G198" s="160">
        <v>1583.2</v>
      </c>
      <c r="H198" s="160">
        <v>383.2</v>
      </c>
      <c r="I198" s="151">
        <f t="shared" si="2"/>
        <v>24.204143506821627</v>
      </c>
    </row>
    <row r="199" spans="1:9">
      <c r="A199" s="150" t="s">
        <v>506</v>
      </c>
      <c r="B199" s="178">
        <v>865</v>
      </c>
      <c r="C199" s="179">
        <v>8</v>
      </c>
      <c r="D199" s="179">
        <v>4</v>
      </c>
      <c r="E199" s="180" t="s">
        <v>507</v>
      </c>
      <c r="F199" s="181">
        <v>0</v>
      </c>
      <c r="G199" s="160">
        <v>1583.2</v>
      </c>
      <c r="H199" s="160">
        <v>383.2</v>
      </c>
      <c r="I199" s="151">
        <f t="shared" si="2"/>
        <v>24.204143506821627</v>
      </c>
    </row>
    <row r="200" spans="1:9" ht="33.75">
      <c r="A200" s="150" t="s">
        <v>103</v>
      </c>
      <c r="B200" s="178">
        <v>865</v>
      </c>
      <c r="C200" s="179">
        <v>8</v>
      </c>
      <c r="D200" s="179">
        <v>4</v>
      </c>
      <c r="E200" s="180" t="s">
        <v>507</v>
      </c>
      <c r="F200" s="181" t="s">
        <v>102</v>
      </c>
      <c r="G200" s="160">
        <v>1583.2</v>
      </c>
      <c r="H200" s="160">
        <v>383.2</v>
      </c>
      <c r="I200" s="151">
        <f t="shared" si="2"/>
        <v>24.204143506821627</v>
      </c>
    </row>
    <row r="201" spans="1:9">
      <c r="A201" s="150" t="s">
        <v>105</v>
      </c>
      <c r="B201" s="178">
        <v>865</v>
      </c>
      <c r="C201" s="179">
        <v>8</v>
      </c>
      <c r="D201" s="179">
        <v>4</v>
      </c>
      <c r="E201" s="180" t="s">
        <v>104</v>
      </c>
      <c r="F201" s="181">
        <v>0</v>
      </c>
      <c r="G201" s="160">
        <v>1489</v>
      </c>
      <c r="H201" s="160">
        <v>424</v>
      </c>
      <c r="I201" s="151">
        <f t="shared" si="2"/>
        <v>28.475486903962388</v>
      </c>
    </row>
    <row r="202" spans="1:9" ht="22.5">
      <c r="A202" s="150" t="s">
        <v>508</v>
      </c>
      <c r="B202" s="178">
        <v>865</v>
      </c>
      <c r="C202" s="179">
        <v>8</v>
      </c>
      <c r="D202" s="179">
        <v>4</v>
      </c>
      <c r="E202" s="180" t="s">
        <v>509</v>
      </c>
      <c r="F202" s="181">
        <v>0</v>
      </c>
      <c r="G202" s="160">
        <v>1489</v>
      </c>
      <c r="H202" s="160">
        <v>424</v>
      </c>
      <c r="I202" s="151">
        <f t="shared" ref="I202:I265" si="3">H202/G202*100</f>
        <v>28.475486903962388</v>
      </c>
    </row>
    <row r="203" spans="1:9" ht="33.75">
      <c r="A203" s="150" t="s">
        <v>103</v>
      </c>
      <c r="B203" s="178">
        <v>865</v>
      </c>
      <c r="C203" s="179">
        <v>8</v>
      </c>
      <c r="D203" s="179">
        <v>4</v>
      </c>
      <c r="E203" s="180" t="s">
        <v>509</v>
      </c>
      <c r="F203" s="181" t="s">
        <v>102</v>
      </c>
      <c r="G203" s="160">
        <v>1489</v>
      </c>
      <c r="H203" s="160">
        <v>424</v>
      </c>
      <c r="I203" s="151">
        <f t="shared" si="3"/>
        <v>28.475486903962388</v>
      </c>
    </row>
    <row r="204" spans="1:9" ht="22.5">
      <c r="A204" s="150" t="s">
        <v>98</v>
      </c>
      <c r="B204" s="178">
        <v>865</v>
      </c>
      <c r="C204" s="179">
        <v>8</v>
      </c>
      <c r="D204" s="179">
        <v>4</v>
      </c>
      <c r="E204" s="180" t="s">
        <v>97</v>
      </c>
      <c r="F204" s="181">
        <v>0</v>
      </c>
      <c r="G204" s="160">
        <v>9185.7000000000007</v>
      </c>
      <c r="H204" s="160">
        <v>7081.9</v>
      </c>
      <c r="I204" s="151">
        <f t="shared" si="3"/>
        <v>77.09700948212982</v>
      </c>
    </row>
    <row r="205" spans="1:9" ht="22.5">
      <c r="A205" s="150" t="s">
        <v>505</v>
      </c>
      <c r="B205" s="178">
        <v>865</v>
      </c>
      <c r="C205" s="179">
        <v>8</v>
      </c>
      <c r="D205" s="179">
        <v>4</v>
      </c>
      <c r="E205" s="180" t="s">
        <v>510</v>
      </c>
      <c r="F205" s="181">
        <v>0</v>
      </c>
      <c r="G205" s="160">
        <v>9185.7000000000007</v>
      </c>
      <c r="H205" s="160">
        <v>7081.9</v>
      </c>
      <c r="I205" s="151">
        <f t="shared" si="3"/>
        <v>77.09700948212982</v>
      </c>
    </row>
    <row r="206" spans="1:9" ht="22.5">
      <c r="A206" s="150" t="s">
        <v>89</v>
      </c>
      <c r="B206" s="178">
        <v>865</v>
      </c>
      <c r="C206" s="179">
        <v>8</v>
      </c>
      <c r="D206" s="179">
        <v>4</v>
      </c>
      <c r="E206" s="180" t="s">
        <v>510</v>
      </c>
      <c r="F206" s="181" t="s">
        <v>88</v>
      </c>
      <c r="G206" s="160">
        <v>5638.2</v>
      </c>
      <c r="H206" s="160">
        <v>4299.5</v>
      </c>
      <c r="I206" s="151">
        <f t="shared" si="3"/>
        <v>76.25660671845624</v>
      </c>
    </row>
    <row r="207" spans="1:9">
      <c r="A207" s="150" t="s">
        <v>121</v>
      </c>
      <c r="B207" s="178">
        <v>865</v>
      </c>
      <c r="C207" s="179">
        <v>8</v>
      </c>
      <c r="D207" s="179">
        <v>4</v>
      </c>
      <c r="E207" s="180" t="s">
        <v>510</v>
      </c>
      <c r="F207" s="181" t="s">
        <v>120</v>
      </c>
      <c r="G207" s="160">
        <v>20.6</v>
      </c>
      <c r="H207" s="160">
        <v>20.6</v>
      </c>
      <c r="I207" s="151">
        <f t="shared" si="3"/>
        <v>100</v>
      </c>
    </row>
    <row r="208" spans="1:9" ht="22.5">
      <c r="A208" s="150" t="s">
        <v>608</v>
      </c>
      <c r="B208" s="178">
        <v>865</v>
      </c>
      <c r="C208" s="179">
        <v>8</v>
      </c>
      <c r="D208" s="179">
        <v>4</v>
      </c>
      <c r="E208" s="180" t="s">
        <v>510</v>
      </c>
      <c r="F208" s="181" t="s">
        <v>609</v>
      </c>
      <c r="G208" s="160">
        <v>3349</v>
      </c>
      <c r="H208" s="160">
        <v>2583.6</v>
      </c>
      <c r="I208" s="151">
        <f t="shared" si="3"/>
        <v>77.145416542251411</v>
      </c>
    </row>
    <row r="209" spans="1:9">
      <c r="A209" s="150" t="s">
        <v>33</v>
      </c>
      <c r="B209" s="178">
        <v>865</v>
      </c>
      <c r="C209" s="179">
        <v>8</v>
      </c>
      <c r="D209" s="179">
        <v>4</v>
      </c>
      <c r="E209" s="180" t="s">
        <v>510</v>
      </c>
      <c r="F209" s="181" t="s">
        <v>32</v>
      </c>
      <c r="G209" s="160">
        <v>14.8</v>
      </c>
      <c r="H209" s="160">
        <v>14.8</v>
      </c>
      <c r="I209" s="151">
        <f t="shared" si="3"/>
        <v>100</v>
      </c>
    </row>
    <row r="210" spans="1:9" ht="22.5">
      <c r="A210" s="150" t="s">
        <v>12</v>
      </c>
      <c r="B210" s="178">
        <v>865</v>
      </c>
      <c r="C210" s="179">
        <v>8</v>
      </c>
      <c r="D210" s="179">
        <v>4</v>
      </c>
      <c r="E210" s="180" t="s">
        <v>510</v>
      </c>
      <c r="F210" s="181" t="s">
        <v>10</v>
      </c>
      <c r="G210" s="160">
        <v>15</v>
      </c>
      <c r="H210" s="160">
        <v>15</v>
      </c>
      <c r="I210" s="151">
        <f t="shared" si="3"/>
        <v>100</v>
      </c>
    </row>
    <row r="211" spans="1:9" ht="56.25">
      <c r="A211" s="150" t="s">
        <v>23</v>
      </c>
      <c r="B211" s="178">
        <v>865</v>
      </c>
      <c r="C211" s="179">
        <v>8</v>
      </c>
      <c r="D211" s="179">
        <v>4</v>
      </c>
      <c r="E211" s="180" t="s">
        <v>510</v>
      </c>
      <c r="F211" s="181" t="s">
        <v>22</v>
      </c>
      <c r="G211" s="160">
        <v>3.3</v>
      </c>
      <c r="H211" s="160">
        <v>3.3</v>
      </c>
      <c r="I211" s="151">
        <f t="shared" si="3"/>
        <v>100</v>
      </c>
    </row>
    <row r="212" spans="1:9">
      <c r="A212" s="150" t="s">
        <v>21</v>
      </c>
      <c r="B212" s="178">
        <v>865</v>
      </c>
      <c r="C212" s="179">
        <v>8</v>
      </c>
      <c r="D212" s="179">
        <v>4</v>
      </c>
      <c r="E212" s="180" t="s">
        <v>510</v>
      </c>
      <c r="F212" s="181" t="s">
        <v>20</v>
      </c>
      <c r="G212" s="160">
        <v>4.5</v>
      </c>
      <c r="H212" s="160">
        <v>4.5</v>
      </c>
      <c r="I212" s="151">
        <f t="shared" si="3"/>
        <v>100</v>
      </c>
    </row>
    <row r="213" spans="1:9">
      <c r="A213" s="150" t="s">
        <v>87</v>
      </c>
      <c r="B213" s="178">
        <v>865</v>
      </c>
      <c r="C213" s="179">
        <v>8</v>
      </c>
      <c r="D213" s="179">
        <v>4</v>
      </c>
      <c r="E213" s="180" t="s">
        <v>510</v>
      </c>
      <c r="F213" s="181" t="s">
        <v>86</v>
      </c>
      <c r="G213" s="160">
        <v>140.30000000000001</v>
      </c>
      <c r="H213" s="160">
        <v>140.6</v>
      </c>
      <c r="I213" s="151">
        <f t="shared" si="3"/>
        <v>100.21382751247326</v>
      </c>
    </row>
    <row r="214" spans="1:9" ht="22.5">
      <c r="A214" s="150" t="s">
        <v>493</v>
      </c>
      <c r="B214" s="178">
        <v>865</v>
      </c>
      <c r="C214" s="179">
        <v>8</v>
      </c>
      <c r="D214" s="179">
        <v>4</v>
      </c>
      <c r="E214" s="180" t="s">
        <v>28</v>
      </c>
      <c r="F214" s="181">
        <v>0</v>
      </c>
      <c r="G214" s="160">
        <v>805.9</v>
      </c>
      <c r="H214" s="160">
        <v>527.20000000000005</v>
      </c>
      <c r="I214" s="151">
        <f t="shared" si="3"/>
        <v>65.417545601191222</v>
      </c>
    </row>
    <row r="215" spans="1:9">
      <c r="A215" s="150" t="s">
        <v>603</v>
      </c>
      <c r="B215" s="178">
        <v>865</v>
      </c>
      <c r="C215" s="179">
        <v>8</v>
      </c>
      <c r="D215" s="179">
        <v>4</v>
      </c>
      <c r="E215" s="180" t="s">
        <v>28</v>
      </c>
      <c r="F215" s="181" t="s">
        <v>604</v>
      </c>
      <c r="G215" s="160">
        <v>537.79999999999995</v>
      </c>
      <c r="H215" s="160">
        <v>259.10000000000002</v>
      </c>
      <c r="I215" s="151">
        <f t="shared" si="3"/>
        <v>48.177761249535152</v>
      </c>
    </row>
    <row r="216" spans="1:9" ht="22.5">
      <c r="A216" s="150" t="s">
        <v>27</v>
      </c>
      <c r="B216" s="178">
        <v>865</v>
      </c>
      <c r="C216" s="179">
        <v>8</v>
      </c>
      <c r="D216" s="179">
        <v>4</v>
      </c>
      <c r="E216" s="180" t="s">
        <v>28</v>
      </c>
      <c r="F216" s="181" t="s">
        <v>26</v>
      </c>
      <c r="G216" s="160">
        <v>1.5</v>
      </c>
      <c r="H216" s="160">
        <v>1.5</v>
      </c>
      <c r="I216" s="151">
        <f t="shared" si="3"/>
        <v>100</v>
      </c>
    </row>
    <row r="217" spans="1:9" ht="22.5">
      <c r="A217" s="150" t="s">
        <v>605</v>
      </c>
      <c r="B217" s="178">
        <v>865</v>
      </c>
      <c r="C217" s="179">
        <v>8</v>
      </c>
      <c r="D217" s="179">
        <v>4</v>
      </c>
      <c r="E217" s="180" t="s">
        <v>28</v>
      </c>
      <c r="F217" s="181" t="s">
        <v>606</v>
      </c>
      <c r="G217" s="160">
        <v>251.6</v>
      </c>
      <c r="H217" s="160">
        <v>251.59999999999997</v>
      </c>
      <c r="I217" s="151">
        <f t="shared" si="3"/>
        <v>99.999999999999986</v>
      </c>
    </row>
    <row r="218" spans="1:9" ht="22.5">
      <c r="A218" s="150" t="s">
        <v>12</v>
      </c>
      <c r="B218" s="178">
        <v>865</v>
      </c>
      <c r="C218" s="179">
        <v>8</v>
      </c>
      <c r="D218" s="179">
        <v>4</v>
      </c>
      <c r="E218" s="180" t="s">
        <v>28</v>
      </c>
      <c r="F218" s="181" t="s">
        <v>10</v>
      </c>
      <c r="G218" s="160">
        <v>15</v>
      </c>
      <c r="H218" s="160">
        <v>15</v>
      </c>
      <c r="I218" s="151">
        <f t="shared" si="3"/>
        <v>100</v>
      </c>
    </row>
    <row r="219" spans="1:9">
      <c r="A219" s="150" t="s">
        <v>19</v>
      </c>
      <c r="B219" s="178">
        <v>865</v>
      </c>
      <c r="C219" s="179">
        <v>11</v>
      </c>
      <c r="D219" s="179">
        <v>0</v>
      </c>
      <c r="E219" s="180">
        <v>0</v>
      </c>
      <c r="F219" s="181">
        <v>0</v>
      </c>
      <c r="G219" s="160">
        <v>6877.8</v>
      </c>
      <c r="H219" s="160">
        <v>6712.3</v>
      </c>
      <c r="I219" s="151">
        <f t="shared" si="3"/>
        <v>97.593707290121841</v>
      </c>
    </row>
    <row r="220" spans="1:9">
      <c r="A220" s="150" t="s">
        <v>18</v>
      </c>
      <c r="B220" s="178">
        <v>865</v>
      </c>
      <c r="C220" s="179">
        <v>11</v>
      </c>
      <c r="D220" s="179">
        <v>2</v>
      </c>
      <c r="E220" s="180">
        <v>0</v>
      </c>
      <c r="F220" s="181">
        <v>0</v>
      </c>
      <c r="G220" s="160">
        <v>6877.8</v>
      </c>
      <c r="H220" s="160">
        <v>6712.3</v>
      </c>
      <c r="I220" s="151">
        <f t="shared" si="3"/>
        <v>97.593707290121841</v>
      </c>
    </row>
    <row r="221" spans="1:9" s="9" customFormat="1" ht="22.5">
      <c r="A221" s="150" t="s">
        <v>17</v>
      </c>
      <c r="B221" s="178">
        <v>865</v>
      </c>
      <c r="C221" s="179">
        <v>11</v>
      </c>
      <c r="D221" s="179">
        <v>2</v>
      </c>
      <c r="E221" s="180" t="s">
        <v>16</v>
      </c>
      <c r="F221" s="181">
        <v>0</v>
      </c>
      <c r="G221" s="160">
        <v>6877.8</v>
      </c>
      <c r="H221" s="160">
        <v>6712.3</v>
      </c>
      <c r="I221" s="151">
        <f t="shared" si="3"/>
        <v>97.593707290121841</v>
      </c>
    </row>
    <row r="222" spans="1:9">
      <c r="A222" s="150" t="s">
        <v>15</v>
      </c>
      <c r="B222" s="178">
        <v>865</v>
      </c>
      <c r="C222" s="179">
        <v>11</v>
      </c>
      <c r="D222" s="179">
        <v>2</v>
      </c>
      <c r="E222" s="180" t="s">
        <v>14</v>
      </c>
      <c r="F222" s="181">
        <v>0</v>
      </c>
      <c r="G222" s="160">
        <v>6877.8</v>
      </c>
      <c r="H222" s="160">
        <v>6712.3</v>
      </c>
      <c r="I222" s="151">
        <f t="shared" si="3"/>
        <v>97.593707290121841</v>
      </c>
    </row>
    <row r="223" spans="1:9" ht="22.5">
      <c r="A223" s="150" t="s">
        <v>671</v>
      </c>
      <c r="B223" s="178">
        <v>865</v>
      </c>
      <c r="C223" s="179">
        <v>11</v>
      </c>
      <c r="D223" s="179">
        <v>2</v>
      </c>
      <c r="E223" s="180" t="s">
        <v>672</v>
      </c>
      <c r="F223" s="181">
        <v>0</v>
      </c>
      <c r="G223" s="160">
        <v>5142.8</v>
      </c>
      <c r="H223" s="160">
        <v>5123</v>
      </c>
      <c r="I223" s="151">
        <f t="shared" si="3"/>
        <v>99.614995722174683</v>
      </c>
    </row>
    <row r="224" spans="1:9" ht="33.75">
      <c r="A224" s="150" t="s">
        <v>9</v>
      </c>
      <c r="B224" s="178">
        <v>865</v>
      </c>
      <c r="C224" s="179">
        <v>11</v>
      </c>
      <c r="D224" s="179">
        <v>2</v>
      </c>
      <c r="E224" s="180" t="s">
        <v>672</v>
      </c>
      <c r="F224" s="181" t="s">
        <v>8</v>
      </c>
      <c r="G224" s="160">
        <v>5142.8</v>
      </c>
      <c r="H224" s="160">
        <v>5123</v>
      </c>
      <c r="I224" s="151">
        <f t="shared" si="3"/>
        <v>99.614995722174683</v>
      </c>
    </row>
    <row r="225" spans="1:9">
      <c r="A225" s="150" t="s">
        <v>13</v>
      </c>
      <c r="B225" s="178">
        <v>865</v>
      </c>
      <c r="C225" s="179">
        <v>11</v>
      </c>
      <c r="D225" s="179">
        <v>2</v>
      </c>
      <c r="E225" s="180" t="s">
        <v>11</v>
      </c>
      <c r="F225" s="181">
        <v>0</v>
      </c>
      <c r="G225" s="151">
        <v>1735</v>
      </c>
      <c r="H225" s="160">
        <v>1589.3</v>
      </c>
      <c r="I225" s="151">
        <f t="shared" si="3"/>
        <v>91.602305475504323</v>
      </c>
    </row>
    <row r="226" spans="1:9" ht="22.5">
      <c r="A226" s="150" t="s">
        <v>12</v>
      </c>
      <c r="B226" s="178">
        <v>865</v>
      </c>
      <c r="C226" s="179">
        <v>11</v>
      </c>
      <c r="D226" s="179">
        <v>2</v>
      </c>
      <c r="E226" s="180" t="s">
        <v>11</v>
      </c>
      <c r="F226" s="181" t="s">
        <v>10</v>
      </c>
      <c r="G226" s="151">
        <v>1735</v>
      </c>
      <c r="H226" s="160">
        <v>1589.3</v>
      </c>
      <c r="I226" s="151">
        <f t="shared" si="3"/>
        <v>91.602305475504323</v>
      </c>
    </row>
    <row r="227" spans="1:9">
      <c r="A227" s="150" t="s">
        <v>329</v>
      </c>
      <c r="B227" s="178">
        <v>866</v>
      </c>
      <c r="C227" s="179">
        <v>0</v>
      </c>
      <c r="D227" s="179">
        <v>0</v>
      </c>
      <c r="E227" s="180">
        <v>0</v>
      </c>
      <c r="F227" s="181">
        <v>0</v>
      </c>
      <c r="G227" s="151">
        <v>183026.2</v>
      </c>
      <c r="H227" s="160">
        <v>34748.5</v>
      </c>
      <c r="I227" s="151">
        <f t="shared" si="3"/>
        <v>18.985533218741359</v>
      </c>
    </row>
    <row r="228" spans="1:9">
      <c r="A228" s="150" t="s">
        <v>602</v>
      </c>
      <c r="B228" s="178">
        <v>866</v>
      </c>
      <c r="C228" s="179">
        <v>1</v>
      </c>
      <c r="D228" s="179">
        <v>0</v>
      </c>
      <c r="E228" s="180">
        <v>0</v>
      </c>
      <c r="F228" s="181">
        <v>0</v>
      </c>
      <c r="G228" s="151">
        <v>11776.2</v>
      </c>
      <c r="H228" s="160">
        <v>9729.1</v>
      </c>
      <c r="I228" s="151">
        <f t="shared" si="3"/>
        <v>82.616633549022595</v>
      </c>
    </row>
    <row r="229" spans="1:9">
      <c r="A229" s="150" t="s">
        <v>293</v>
      </c>
      <c r="B229" s="178">
        <v>866</v>
      </c>
      <c r="C229" s="179">
        <v>1</v>
      </c>
      <c r="D229" s="179">
        <v>13</v>
      </c>
      <c r="E229" s="180">
        <v>0</v>
      </c>
      <c r="F229" s="181">
        <v>0</v>
      </c>
      <c r="G229" s="151">
        <v>11776.2</v>
      </c>
      <c r="H229" s="160">
        <v>9729.1</v>
      </c>
      <c r="I229" s="151">
        <f t="shared" si="3"/>
        <v>82.616633549022595</v>
      </c>
    </row>
    <row r="230" spans="1:9" ht="22.5">
      <c r="A230" s="150" t="s">
        <v>493</v>
      </c>
      <c r="B230" s="178">
        <v>866</v>
      </c>
      <c r="C230" s="179">
        <v>1</v>
      </c>
      <c r="D230" s="179">
        <v>13</v>
      </c>
      <c r="E230" s="180" t="s">
        <v>28</v>
      </c>
      <c r="F230" s="181">
        <v>0</v>
      </c>
      <c r="G230" s="151">
        <v>11776.2</v>
      </c>
      <c r="H230" s="160">
        <v>9729.1</v>
      </c>
      <c r="I230" s="151">
        <f t="shared" si="3"/>
        <v>82.616633549022595</v>
      </c>
    </row>
    <row r="231" spans="1:9" ht="22.5">
      <c r="A231" s="150" t="s">
        <v>89</v>
      </c>
      <c r="B231" s="178">
        <v>866</v>
      </c>
      <c r="C231" s="179">
        <v>1</v>
      </c>
      <c r="D231" s="179">
        <v>13</v>
      </c>
      <c r="E231" s="180" t="s">
        <v>28</v>
      </c>
      <c r="F231" s="181" t="s">
        <v>88</v>
      </c>
      <c r="G231" s="151">
        <v>135</v>
      </c>
      <c r="H231" s="160">
        <v>131.80000000000001</v>
      </c>
      <c r="I231" s="151">
        <f t="shared" si="3"/>
        <v>97.629629629629633</v>
      </c>
    </row>
    <row r="232" spans="1:9" ht="22.5">
      <c r="A232" s="150" t="s">
        <v>608</v>
      </c>
      <c r="B232" s="178">
        <v>866</v>
      </c>
      <c r="C232" s="179">
        <v>1</v>
      </c>
      <c r="D232" s="179">
        <v>13</v>
      </c>
      <c r="E232" s="180" t="s">
        <v>28</v>
      </c>
      <c r="F232" s="181" t="s">
        <v>609</v>
      </c>
      <c r="G232" s="151">
        <v>40.799999999999997</v>
      </c>
      <c r="H232" s="160">
        <v>5.0999999999999996</v>
      </c>
      <c r="I232" s="151">
        <f t="shared" si="3"/>
        <v>12.5</v>
      </c>
    </row>
    <row r="233" spans="1:9">
      <c r="A233" s="150" t="s">
        <v>603</v>
      </c>
      <c r="B233" s="178">
        <v>866</v>
      </c>
      <c r="C233" s="179">
        <v>1</v>
      </c>
      <c r="D233" s="179">
        <v>13</v>
      </c>
      <c r="E233" s="180" t="s">
        <v>28</v>
      </c>
      <c r="F233" s="181" t="s">
        <v>604</v>
      </c>
      <c r="G233" s="151">
        <v>6537.3</v>
      </c>
      <c r="H233" s="160">
        <v>5514.4</v>
      </c>
      <c r="I233" s="151">
        <f t="shared" si="3"/>
        <v>84.352867391736638</v>
      </c>
    </row>
    <row r="234" spans="1:9" ht="22.5">
      <c r="A234" s="150" t="s">
        <v>27</v>
      </c>
      <c r="B234" s="178">
        <v>866</v>
      </c>
      <c r="C234" s="179">
        <v>1</v>
      </c>
      <c r="D234" s="179">
        <v>13</v>
      </c>
      <c r="E234" s="180" t="s">
        <v>28</v>
      </c>
      <c r="F234" s="181" t="s">
        <v>26</v>
      </c>
      <c r="G234" s="151">
        <v>101.4</v>
      </c>
      <c r="H234" s="160">
        <v>45.3</v>
      </c>
      <c r="I234" s="151">
        <f t="shared" si="3"/>
        <v>44.674556213017745</v>
      </c>
    </row>
    <row r="235" spans="1:9" ht="22.5">
      <c r="A235" s="150" t="s">
        <v>605</v>
      </c>
      <c r="B235" s="178">
        <v>866</v>
      </c>
      <c r="C235" s="179">
        <v>1</v>
      </c>
      <c r="D235" s="179">
        <v>13</v>
      </c>
      <c r="E235" s="180" t="s">
        <v>28</v>
      </c>
      <c r="F235" s="181" t="s">
        <v>606</v>
      </c>
      <c r="G235" s="151">
        <v>4045.3</v>
      </c>
      <c r="H235" s="160">
        <v>3121.3</v>
      </c>
      <c r="I235" s="151">
        <f t="shared" si="3"/>
        <v>77.158677971967478</v>
      </c>
    </row>
    <row r="236" spans="1:9" ht="22.5">
      <c r="A236" s="150" t="s">
        <v>12</v>
      </c>
      <c r="B236" s="178">
        <v>866</v>
      </c>
      <c r="C236" s="179">
        <v>1</v>
      </c>
      <c r="D236" s="179">
        <v>13</v>
      </c>
      <c r="E236" s="180" t="s">
        <v>28</v>
      </c>
      <c r="F236" s="181" t="s">
        <v>10</v>
      </c>
      <c r="G236" s="151">
        <v>68.3</v>
      </c>
      <c r="H236" s="160">
        <v>63</v>
      </c>
      <c r="I236" s="151">
        <f t="shared" si="3"/>
        <v>92.240117130307482</v>
      </c>
    </row>
    <row r="237" spans="1:9" ht="56.25">
      <c r="A237" s="150" t="s">
        <v>23</v>
      </c>
      <c r="B237" s="178">
        <v>866</v>
      </c>
      <c r="C237" s="179">
        <v>1</v>
      </c>
      <c r="D237" s="179">
        <v>13</v>
      </c>
      <c r="E237" s="180" t="s">
        <v>28</v>
      </c>
      <c r="F237" s="181" t="s">
        <v>22</v>
      </c>
      <c r="G237" s="151">
        <v>161.1</v>
      </c>
      <c r="H237" s="160">
        <v>161.1</v>
      </c>
      <c r="I237" s="151">
        <f t="shared" si="3"/>
        <v>100</v>
      </c>
    </row>
    <row r="238" spans="1:9">
      <c r="A238" s="150" t="s">
        <v>21</v>
      </c>
      <c r="B238" s="178">
        <v>866</v>
      </c>
      <c r="C238" s="179">
        <v>1</v>
      </c>
      <c r="D238" s="179">
        <v>13</v>
      </c>
      <c r="E238" s="180" t="s">
        <v>28</v>
      </c>
      <c r="F238" s="181" t="s">
        <v>20</v>
      </c>
      <c r="G238" s="151">
        <v>451.4</v>
      </c>
      <c r="H238" s="160">
        <v>451.40000000000003</v>
      </c>
      <c r="I238" s="151">
        <f t="shared" si="3"/>
        <v>100.00000000000003</v>
      </c>
    </row>
    <row r="239" spans="1:9">
      <c r="A239" s="150" t="s">
        <v>87</v>
      </c>
      <c r="B239" s="178">
        <v>866</v>
      </c>
      <c r="C239" s="179">
        <v>1</v>
      </c>
      <c r="D239" s="179">
        <v>13</v>
      </c>
      <c r="E239" s="180" t="s">
        <v>28</v>
      </c>
      <c r="F239" s="181" t="s">
        <v>86</v>
      </c>
      <c r="G239" s="151">
        <v>235.6</v>
      </c>
      <c r="H239" s="160">
        <v>235.6</v>
      </c>
      <c r="I239" s="151">
        <f t="shared" si="3"/>
        <v>100</v>
      </c>
    </row>
    <row r="240" spans="1:9">
      <c r="A240" s="150" t="s">
        <v>623</v>
      </c>
      <c r="B240" s="178">
        <v>866</v>
      </c>
      <c r="C240" s="179">
        <v>4</v>
      </c>
      <c r="D240" s="179">
        <v>0</v>
      </c>
      <c r="E240" s="180">
        <v>0</v>
      </c>
      <c r="F240" s="181">
        <v>0</v>
      </c>
      <c r="G240" s="151">
        <v>29289.7</v>
      </c>
      <c r="H240" s="160">
        <v>3770.6</v>
      </c>
      <c r="I240" s="151">
        <f t="shared" si="3"/>
        <v>12.873467464671881</v>
      </c>
    </row>
    <row r="241" spans="1:9">
      <c r="A241" s="150" t="s">
        <v>282</v>
      </c>
      <c r="B241" s="178">
        <v>866</v>
      </c>
      <c r="C241" s="179">
        <v>4</v>
      </c>
      <c r="D241" s="179">
        <v>8</v>
      </c>
      <c r="E241" s="180">
        <v>0</v>
      </c>
      <c r="F241" s="181">
        <v>0</v>
      </c>
      <c r="G241" s="151">
        <v>4495</v>
      </c>
      <c r="H241" s="160">
        <v>1495</v>
      </c>
      <c r="I241" s="151">
        <f t="shared" si="3"/>
        <v>33.25917686318131</v>
      </c>
    </row>
    <row r="242" spans="1:9" ht="22.5">
      <c r="A242" s="150" t="s">
        <v>84</v>
      </c>
      <c r="B242" s="178">
        <v>866</v>
      </c>
      <c r="C242" s="179">
        <v>4</v>
      </c>
      <c r="D242" s="179">
        <v>8</v>
      </c>
      <c r="E242" s="180" t="s">
        <v>83</v>
      </c>
      <c r="F242" s="181">
        <v>0</v>
      </c>
      <c r="G242" s="151">
        <v>4495</v>
      </c>
      <c r="H242" s="160">
        <v>1495</v>
      </c>
      <c r="I242" s="151">
        <f t="shared" si="3"/>
        <v>33.25917686318131</v>
      </c>
    </row>
    <row r="243" spans="1:9">
      <c r="A243" s="150" t="s">
        <v>281</v>
      </c>
      <c r="B243" s="178">
        <v>866</v>
      </c>
      <c r="C243" s="179">
        <v>4</v>
      </c>
      <c r="D243" s="179">
        <v>8</v>
      </c>
      <c r="E243" s="180" t="s">
        <v>280</v>
      </c>
      <c r="F243" s="181">
        <v>0</v>
      </c>
      <c r="G243" s="151">
        <v>4495</v>
      </c>
      <c r="H243" s="160">
        <v>1495</v>
      </c>
      <c r="I243" s="151">
        <f t="shared" si="3"/>
        <v>33.25917686318131</v>
      </c>
    </row>
    <row r="244" spans="1:9" ht="22.5">
      <c r="A244" s="150" t="s">
        <v>279</v>
      </c>
      <c r="B244" s="178">
        <v>866</v>
      </c>
      <c r="C244" s="179">
        <v>4</v>
      </c>
      <c r="D244" s="179">
        <v>8</v>
      </c>
      <c r="E244" s="180" t="s">
        <v>278</v>
      </c>
      <c r="F244" s="181">
        <v>0</v>
      </c>
      <c r="G244" s="151">
        <v>4495</v>
      </c>
      <c r="H244" s="160">
        <v>1495</v>
      </c>
      <c r="I244" s="151">
        <f t="shared" si="3"/>
        <v>33.25917686318131</v>
      </c>
    </row>
    <row r="245" spans="1:9" ht="22.5">
      <c r="A245" s="150" t="s">
        <v>12</v>
      </c>
      <c r="B245" s="178">
        <v>866</v>
      </c>
      <c r="C245" s="179">
        <v>4</v>
      </c>
      <c r="D245" s="179">
        <v>8</v>
      </c>
      <c r="E245" s="180" t="s">
        <v>278</v>
      </c>
      <c r="F245" s="181" t="s">
        <v>10</v>
      </c>
      <c r="G245" s="151">
        <v>4085</v>
      </c>
      <c r="H245" s="160">
        <v>1085</v>
      </c>
      <c r="I245" s="151">
        <f t="shared" si="3"/>
        <v>26.560587515299876</v>
      </c>
    </row>
    <row r="246" spans="1:9" ht="33.75">
      <c r="A246" s="150" t="s">
        <v>621</v>
      </c>
      <c r="B246" s="178">
        <v>866</v>
      </c>
      <c r="C246" s="179">
        <v>4</v>
      </c>
      <c r="D246" s="179">
        <v>8</v>
      </c>
      <c r="E246" s="180" t="s">
        <v>278</v>
      </c>
      <c r="F246" s="181" t="s">
        <v>622</v>
      </c>
      <c r="G246" s="151">
        <v>410</v>
      </c>
      <c r="H246" s="160">
        <v>410</v>
      </c>
      <c r="I246" s="151">
        <f t="shared" si="3"/>
        <v>100</v>
      </c>
    </row>
    <row r="247" spans="1:9">
      <c r="A247" s="150" t="s">
        <v>252</v>
      </c>
      <c r="B247" s="178">
        <v>866</v>
      </c>
      <c r="C247" s="179">
        <v>4</v>
      </c>
      <c r="D247" s="179">
        <v>12</v>
      </c>
      <c r="E247" s="180">
        <v>0</v>
      </c>
      <c r="F247" s="181">
        <v>0</v>
      </c>
      <c r="G247" s="151">
        <v>24794.7</v>
      </c>
      <c r="H247" s="160">
        <v>2275.6</v>
      </c>
      <c r="I247" s="151">
        <f t="shared" si="3"/>
        <v>9.1777678294151563</v>
      </c>
    </row>
    <row r="248" spans="1:9" ht="22.5">
      <c r="A248" s="150" t="s">
        <v>241</v>
      </c>
      <c r="B248" s="178">
        <v>866</v>
      </c>
      <c r="C248" s="179">
        <v>4</v>
      </c>
      <c r="D248" s="179">
        <v>12</v>
      </c>
      <c r="E248" s="180" t="s">
        <v>240</v>
      </c>
      <c r="F248" s="181">
        <v>0</v>
      </c>
      <c r="G248" s="151">
        <v>23293.3</v>
      </c>
      <c r="H248" s="160">
        <v>2275.6</v>
      </c>
      <c r="I248" s="151">
        <f t="shared" si="3"/>
        <v>9.7693328124396288</v>
      </c>
    </row>
    <row r="249" spans="1:9">
      <c r="A249" s="150" t="s">
        <v>239</v>
      </c>
      <c r="B249" s="178">
        <v>866</v>
      </c>
      <c r="C249" s="179">
        <v>4</v>
      </c>
      <c r="D249" s="179">
        <v>12</v>
      </c>
      <c r="E249" s="180" t="s">
        <v>238</v>
      </c>
      <c r="F249" s="181">
        <v>0</v>
      </c>
      <c r="G249" s="151">
        <v>326.10000000000002</v>
      </c>
      <c r="H249" s="160">
        <v>35</v>
      </c>
      <c r="I249" s="151">
        <f t="shared" si="3"/>
        <v>10.732904017172645</v>
      </c>
    </row>
    <row r="250" spans="1:9" ht="22.5">
      <c r="A250" s="150" t="s">
        <v>237</v>
      </c>
      <c r="B250" s="178">
        <v>866</v>
      </c>
      <c r="C250" s="179">
        <v>4</v>
      </c>
      <c r="D250" s="179">
        <v>12</v>
      </c>
      <c r="E250" s="180" t="s">
        <v>236</v>
      </c>
      <c r="F250" s="181">
        <v>0</v>
      </c>
      <c r="G250" s="151">
        <v>326.10000000000002</v>
      </c>
      <c r="H250" s="160">
        <v>35</v>
      </c>
      <c r="I250" s="151">
        <f t="shared" si="3"/>
        <v>10.732904017172645</v>
      </c>
    </row>
    <row r="251" spans="1:9" ht="22.5">
      <c r="A251" s="150" t="s">
        <v>12</v>
      </c>
      <c r="B251" s="178">
        <v>866</v>
      </c>
      <c r="C251" s="179">
        <v>4</v>
      </c>
      <c r="D251" s="179">
        <v>12</v>
      </c>
      <c r="E251" s="180" t="s">
        <v>236</v>
      </c>
      <c r="F251" s="181" t="s">
        <v>10</v>
      </c>
      <c r="G251" s="151">
        <v>326.10000000000002</v>
      </c>
      <c r="H251" s="160">
        <v>35</v>
      </c>
      <c r="I251" s="151">
        <f t="shared" si="3"/>
        <v>10.732904017172645</v>
      </c>
    </row>
    <row r="252" spans="1:9">
      <c r="A252" s="150" t="s">
        <v>235</v>
      </c>
      <c r="B252" s="178">
        <v>866</v>
      </c>
      <c r="C252" s="179">
        <v>4</v>
      </c>
      <c r="D252" s="179">
        <v>12</v>
      </c>
      <c r="E252" s="180" t="s">
        <v>234</v>
      </c>
      <c r="F252" s="181">
        <v>0</v>
      </c>
      <c r="G252" s="151">
        <v>2080</v>
      </c>
      <c r="H252" s="160">
        <v>967.5</v>
      </c>
      <c r="I252" s="151">
        <f t="shared" si="3"/>
        <v>46.51442307692308</v>
      </c>
    </row>
    <row r="253" spans="1:9" ht="22.5">
      <c r="A253" s="150" t="s">
        <v>233</v>
      </c>
      <c r="B253" s="178">
        <v>866</v>
      </c>
      <c r="C253" s="179">
        <v>4</v>
      </c>
      <c r="D253" s="179">
        <v>12</v>
      </c>
      <c r="E253" s="180" t="s">
        <v>232</v>
      </c>
      <c r="F253" s="181">
        <v>0</v>
      </c>
      <c r="G253" s="151">
        <v>2080</v>
      </c>
      <c r="H253" s="160">
        <v>967.5</v>
      </c>
      <c r="I253" s="151">
        <f t="shared" si="3"/>
        <v>46.51442307692308</v>
      </c>
    </row>
    <row r="254" spans="1:9" ht="56.25">
      <c r="A254" s="150" t="s">
        <v>628</v>
      </c>
      <c r="B254" s="178">
        <v>866</v>
      </c>
      <c r="C254" s="179">
        <v>4</v>
      </c>
      <c r="D254" s="179">
        <v>12</v>
      </c>
      <c r="E254" s="180" t="s">
        <v>232</v>
      </c>
      <c r="F254" s="181" t="s">
        <v>629</v>
      </c>
      <c r="G254" s="151">
        <v>2080</v>
      </c>
      <c r="H254" s="160">
        <v>967.5</v>
      </c>
      <c r="I254" s="151">
        <f t="shared" si="3"/>
        <v>46.51442307692308</v>
      </c>
    </row>
    <row r="255" spans="1:9" ht="22.5">
      <c r="A255" s="150" t="s">
        <v>231</v>
      </c>
      <c r="B255" s="178">
        <v>866</v>
      </c>
      <c r="C255" s="179">
        <v>4</v>
      </c>
      <c r="D255" s="179">
        <v>12</v>
      </c>
      <c r="E255" s="180" t="s">
        <v>230</v>
      </c>
      <c r="F255" s="181">
        <v>0</v>
      </c>
      <c r="G255" s="151">
        <v>20887.2</v>
      </c>
      <c r="H255" s="160">
        <v>1273.0999999999999</v>
      </c>
      <c r="I255" s="151">
        <f t="shared" si="3"/>
        <v>6.0951204565475505</v>
      </c>
    </row>
    <row r="256" spans="1:9" ht="22.5">
      <c r="A256" s="150" t="s">
        <v>630</v>
      </c>
      <c r="B256" s="178">
        <v>866</v>
      </c>
      <c r="C256" s="179">
        <v>4</v>
      </c>
      <c r="D256" s="179">
        <v>12</v>
      </c>
      <c r="E256" s="180" t="s">
        <v>631</v>
      </c>
      <c r="F256" s="181">
        <v>0</v>
      </c>
      <c r="G256" s="151">
        <v>19701.099999999999</v>
      </c>
      <c r="H256" s="151">
        <v>128</v>
      </c>
      <c r="I256" s="151">
        <f t="shared" si="3"/>
        <v>0.6497099146748152</v>
      </c>
    </row>
    <row r="257" spans="1:9" ht="22.5">
      <c r="A257" s="150" t="s">
        <v>12</v>
      </c>
      <c r="B257" s="178">
        <v>866</v>
      </c>
      <c r="C257" s="179">
        <v>4</v>
      </c>
      <c r="D257" s="179">
        <v>12</v>
      </c>
      <c r="E257" s="180" t="s">
        <v>631</v>
      </c>
      <c r="F257" s="181" t="s">
        <v>10</v>
      </c>
      <c r="G257" s="151">
        <v>19701.099999999999</v>
      </c>
      <c r="H257" s="151">
        <v>128</v>
      </c>
      <c r="I257" s="151">
        <f t="shared" si="3"/>
        <v>0.6497099146748152</v>
      </c>
    </row>
    <row r="258" spans="1:9">
      <c r="A258" s="150" t="s">
        <v>229</v>
      </c>
      <c r="B258" s="178">
        <v>866</v>
      </c>
      <c r="C258" s="179">
        <v>4</v>
      </c>
      <c r="D258" s="179">
        <v>12</v>
      </c>
      <c r="E258" s="180" t="s">
        <v>228</v>
      </c>
      <c r="F258" s="181">
        <v>0</v>
      </c>
      <c r="G258" s="151">
        <v>60</v>
      </c>
      <c r="H258" s="160">
        <v>19</v>
      </c>
      <c r="I258" s="151">
        <f t="shared" si="3"/>
        <v>31.666666666666664</v>
      </c>
    </row>
    <row r="259" spans="1:9">
      <c r="A259" s="150" t="s">
        <v>33</v>
      </c>
      <c r="B259" s="178">
        <v>866</v>
      </c>
      <c r="C259" s="179">
        <v>4</v>
      </c>
      <c r="D259" s="179">
        <v>12</v>
      </c>
      <c r="E259" s="180" t="s">
        <v>228</v>
      </c>
      <c r="F259" s="181" t="s">
        <v>32</v>
      </c>
      <c r="G259" s="151">
        <v>60</v>
      </c>
      <c r="H259" s="160">
        <v>19</v>
      </c>
      <c r="I259" s="151">
        <f t="shared" si="3"/>
        <v>31.666666666666664</v>
      </c>
    </row>
    <row r="260" spans="1:9" ht="22.5">
      <c r="A260" s="150" t="s">
        <v>227</v>
      </c>
      <c r="B260" s="178">
        <v>866</v>
      </c>
      <c r="C260" s="179">
        <v>4</v>
      </c>
      <c r="D260" s="179">
        <v>12</v>
      </c>
      <c r="E260" s="180" t="s">
        <v>226</v>
      </c>
      <c r="F260" s="181">
        <v>0</v>
      </c>
      <c r="G260" s="151">
        <v>161</v>
      </c>
      <c r="H260" s="160">
        <v>161</v>
      </c>
      <c r="I260" s="151">
        <f t="shared" si="3"/>
        <v>100</v>
      </c>
    </row>
    <row r="261" spans="1:9" ht="22.5">
      <c r="A261" s="150" t="s">
        <v>12</v>
      </c>
      <c r="B261" s="178">
        <v>866</v>
      </c>
      <c r="C261" s="179">
        <v>4</v>
      </c>
      <c r="D261" s="179">
        <v>12</v>
      </c>
      <c r="E261" s="180" t="s">
        <v>226</v>
      </c>
      <c r="F261" s="181" t="s">
        <v>10</v>
      </c>
      <c r="G261" s="151">
        <v>161</v>
      </c>
      <c r="H261" s="160">
        <v>161</v>
      </c>
      <c r="I261" s="151">
        <f t="shared" si="3"/>
        <v>100</v>
      </c>
    </row>
    <row r="262" spans="1:9">
      <c r="A262" s="150" t="s">
        <v>223</v>
      </c>
      <c r="B262" s="178">
        <v>866</v>
      </c>
      <c r="C262" s="179">
        <v>4</v>
      </c>
      <c r="D262" s="179">
        <v>12</v>
      </c>
      <c r="E262" s="180" t="s">
        <v>222</v>
      </c>
      <c r="F262" s="181">
        <v>0</v>
      </c>
      <c r="G262" s="151">
        <v>965.1</v>
      </c>
      <c r="H262" s="160">
        <v>965.1</v>
      </c>
      <c r="I262" s="151">
        <f t="shared" si="3"/>
        <v>100</v>
      </c>
    </row>
    <row r="263" spans="1:9" ht="22.5">
      <c r="A263" s="150" t="s">
        <v>12</v>
      </c>
      <c r="B263" s="178">
        <v>866</v>
      </c>
      <c r="C263" s="179">
        <v>4</v>
      </c>
      <c r="D263" s="179">
        <v>12</v>
      </c>
      <c r="E263" s="180" t="s">
        <v>222</v>
      </c>
      <c r="F263" s="181" t="s">
        <v>10</v>
      </c>
      <c r="G263" s="151">
        <v>965.1</v>
      </c>
      <c r="H263" s="160">
        <v>965.1</v>
      </c>
      <c r="I263" s="151">
        <f t="shared" si="3"/>
        <v>100</v>
      </c>
    </row>
    <row r="264" spans="1:9">
      <c r="A264" s="150" t="s">
        <v>217</v>
      </c>
      <c r="B264" s="178">
        <v>866</v>
      </c>
      <c r="C264" s="179">
        <v>4</v>
      </c>
      <c r="D264" s="179">
        <v>12</v>
      </c>
      <c r="E264" s="180" t="s">
        <v>216</v>
      </c>
      <c r="F264" s="181">
        <v>0</v>
      </c>
      <c r="G264" s="151">
        <v>1501.4</v>
      </c>
      <c r="H264" s="151"/>
      <c r="I264" s="151">
        <f t="shared" si="3"/>
        <v>0</v>
      </c>
    </row>
    <row r="265" spans="1:9" ht="22.5">
      <c r="A265" s="150" t="s">
        <v>12</v>
      </c>
      <c r="B265" s="178">
        <v>866</v>
      </c>
      <c r="C265" s="179">
        <v>4</v>
      </c>
      <c r="D265" s="179">
        <v>12</v>
      </c>
      <c r="E265" s="180" t="s">
        <v>216</v>
      </c>
      <c r="F265" s="181" t="s">
        <v>10</v>
      </c>
      <c r="G265" s="151">
        <v>1501.4</v>
      </c>
      <c r="H265" s="151"/>
      <c r="I265" s="151">
        <f t="shared" si="3"/>
        <v>0</v>
      </c>
    </row>
    <row r="266" spans="1:9">
      <c r="A266" s="150" t="s">
        <v>634</v>
      </c>
      <c r="B266" s="178">
        <v>866</v>
      </c>
      <c r="C266" s="179">
        <v>5</v>
      </c>
      <c r="D266" s="179">
        <v>0</v>
      </c>
      <c r="E266" s="180">
        <v>0</v>
      </c>
      <c r="F266" s="181">
        <v>0</v>
      </c>
      <c r="G266" s="151">
        <v>141892.70000000001</v>
      </c>
      <c r="H266" s="160">
        <v>21181.200000000001</v>
      </c>
      <c r="I266" s="151">
        <f t="shared" ref="I266:I329" si="4">H266/G266*100</f>
        <v>14.927617840805057</v>
      </c>
    </row>
    <row r="267" spans="1:9">
      <c r="A267" s="150" t="s">
        <v>215</v>
      </c>
      <c r="B267" s="178">
        <v>866</v>
      </c>
      <c r="C267" s="179">
        <v>5</v>
      </c>
      <c r="D267" s="179">
        <v>1</v>
      </c>
      <c r="E267" s="180">
        <v>0</v>
      </c>
      <c r="F267" s="181">
        <v>0</v>
      </c>
      <c r="G267" s="151">
        <v>138564.4</v>
      </c>
      <c r="H267" s="160">
        <v>18704</v>
      </c>
      <c r="I267" s="151">
        <f t="shared" si="4"/>
        <v>13.49841662071932</v>
      </c>
    </row>
    <row r="268" spans="1:9" ht="45">
      <c r="A268" s="150" t="s">
        <v>202</v>
      </c>
      <c r="B268" s="178">
        <v>866</v>
      </c>
      <c r="C268" s="179">
        <v>5</v>
      </c>
      <c r="D268" s="179">
        <v>1</v>
      </c>
      <c r="E268" s="180" t="s">
        <v>204</v>
      </c>
      <c r="F268" s="181">
        <v>0</v>
      </c>
      <c r="G268" s="151">
        <v>138564.4</v>
      </c>
      <c r="H268" s="160">
        <v>18704</v>
      </c>
      <c r="I268" s="151">
        <f t="shared" si="4"/>
        <v>13.49841662071932</v>
      </c>
    </row>
    <row r="269" spans="1:9" ht="45">
      <c r="A269" s="150" t="s">
        <v>202</v>
      </c>
      <c r="B269" s="178">
        <v>866</v>
      </c>
      <c r="C269" s="179">
        <v>5</v>
      </c>
      <c r="D269" s="179">
        <v>1</v>
      </c>
      <c r="E269" s="180" t="s">
        <v>203</v>
      </c>
      <c r="F269" s="181">
        <v>0</v>
      </c>
      <c r="G269" s="151">
        <v>138564.4</v>
      </c>
      <c r="H269" s="160">
        <v>18704</v>
      </c>
      <c r="I269" s="151">
        <f t="shared" si="4"/>
        <v>13.49841662071932</v>
      </c>
    </row>
    <row r="270" spans="1:9" ht="45">
      <c r="A270" s="150" t="s">
        <v>202</v>
      </c>
      <c r="B270" s="178">
        <v>866</v>
      </c>
      <c r="C270" s="179">
        <v>5</v>
      </c>
      <c r="D270" s="179">
        <v>1</v>
      </c>
      <c r="E270" s="180" t="s">
        <v>702</v>
      </c>
      <c r="F270" s="181">
        <v>0</v>
      </c>
      <c r="G270" s="151">
        <v>113029.3</v>
      </c>
      <c r="H270" s="160">
        <v>18704</v>
      </c>
      <c r="I270" s="151">
        <f t="shared" si="4"/>
        <v>16.547921645095563</v>
      </c>
    </row>
    <row r="271" spans="1:9" ht="22.5">
      <c r="A271" s="150" t="s">
        <v>73</v>
      </c>
      <c r="B271" s="178">
        <v>866</v>
      </c>
      <c r="C271" s="179">
        <v>5</v>
      </c>
      <c r="D271" s="179">
        <v>1</v>
      </c>
      <c r="E271" s="180" t="s">
        <v>702</v>
      </c>
      <c r="F271" s="181" t="s">
        <v>71</v>
      </c>
      <c r="G271" s="151">
        <v>113029.3</v>
      </c>
      <c r="H271" s="160">
        <v>18704</v>
      </c>
      <c r="I271" s="151">
        <f t="shared" si="4"/>
        <v>16.547921645095563</v>
      </c>
    </row>
    <row r="272" spans="1:9" ht="33.75">
      <c r="A272" s="150" t="s">
        <v>511</v>
      </c>
      <c r="B272" s="178">
        <v>866</v>
      </c>
      <c r="C272" s="179">
        <v>5</v>
      </c>
      <c r="D272" s="179">
        <v>1</v>
      </c>
      <c r="E272" s="180" t="s">
        <v>703</v>
      </c>
      <c r="F272" s="181">
        <v>0</v>
      </c>
      <c r="G272" s="151">
        <v>25535.1</v>
      </c>
      <c r="H272" s="151"/>
      <c r="I272" s="151">
        <f t="shared" si="4"/>
        <v>0</v>
      </c>
    </row>
    <row r="273" spans="1:9" ht="22.5">
      <c r="A273" s="150" t="s">
        <v>73</v>
      </c>
      <c r="B273" s="178">
        <v>866</v>
      </c>
      <c r="C273" s="179">
        <v>5</v>
      </c>
      <c r="D273" s="179">
        <v>1</v>
      </c>
      <c r="E273" s="180" t="s">
        <v>703</v>
      </c>
      <c r="F273" s="181" t="s">
        <v>71</v>
      </c>
      <c r="G273" s="151">
        <v>25535.1</v>
      </c>
      <c r="H273" s="151"/>
      <c r="I273" s="151">
        <f t="shared" si="4"/>
        <v>0</v>
      </c>
    </row>
    <row r="274" spans="1:9">
      <c r="A274" s="150" t="s">
        <v>201</v>
      </c>
      <c r="B274" s="178">
        <v>866</v>
      </c>
      <c r="C274" s="179">
        <v>5</v>
      </c>
      <c r="D274" s="179">
        <v>2</v>
      </c>
      <c r="E274" s="180">
        <v>0</v>
      </c>
      <c r="F274" s="181">
        <v>0</v>
      </c>
      <c r="G274" s="151">
        <v>3328.3</v>
      </c>
      <c r="H274" s="160">
        <v>2477.1999999999998</v>
      </c>
      <c r="I274" s="151">
        <f t="shared" si="4"/>
        <v>74.428386864164878</v>
      </c>
    </row>
    <row r="275" spans="1:9" ht="22.5">
      <c r="A275" s="150" t="s">
        <v>84</v>
      </c>
      <c r="B275" s="178">
        <v>866</v>
      </c>
      <c r="C275" s="179">
        <v>5</v>
      </c>
      <c r="D275" s="179">
        <v>2</v>
      </c>
      <c r="E275" s="180" t="s">
        <v>83</v>
      </c>
      <c r="F275" s="181">
        <v>0</v>
      </c>
      <c r="G275" s="151">
        <v>3321.5</v>
      </c>
      <c r="H275" s="160">
        <v>2477.1999999999998</v>
      </c>
      <c r="I275" s="151">
        <f t="shared" si="4"/>
        <v>74.580761704049365</v>
      </c>
    </row>
    <row r="276" spans="1:9" ht="22.5">
      <c r="A276" s="150" t="s">
        <v>639</v>
      </c>
      <c r="B276" s="178">
        <v>866</v>
      </c>
      <c r="C276" s="179">
        <v>5</v>
      </c>
      <c r="D276" s="179">
        <v>2</v>
      </c>
      <c r="E276" s="180" t="s">
        <v>200</v>
      </c>
      <c r="F276" s="181">
        <v>0</v>
      </c>
      <c r="G276" s="151">
        <v>3321.5</v>
      </c>
      <c r="H276" s="160">
        <v>2477.1999999999998</v>
      </c>
      <c r="I276" s="151">
        <f t="shared" si="4"/>
        <v>74.580761704049365</v>
      </c>
    </row>
    <row r="277" spans="1:9" ht="22.5">
      <c r="A277" s="150" t="s">
        <v>199</v>
      </c>
      <c r="B277" s="178">
        <v>866</v>
      </c>
      <c r="C277" s="179">
        <v>5</v>
      </c>
      <c r="D277" s="179">
        <v>2</v>
      </c>
      <c r="E277" s="180" t="s">
        <v>197</v>
      </c>
      <c r="F277" s="181">
        <v>0</v>
      </c>
      <c r="G277" s="151">
        <v>1207.0999999999999</v>
      </c>
      <c r="H277" s="160">
        <v>692.5</v>
      </c>
      <c r="I277" s="151">
        <f t="shared" si="4"/>
        <v>57.368900671029742</v>
      </c>
    </row>
    <row r="278" spans="1:9" ht="22.5">
      <c r="A278" s="150" t="s">
        <v>12</v>
      </c>
      <c r="B278" s="178">
        <v>866</v>
      </c>
      <c r="C278" s="179">
        <v>5</v>
      </c>
      <c r="D278" s="179">
        <v>2</v>
      </c>
      <c r="E278" s="180" t="s">
        <v>197</v>
      </c>
      <c r="F278" s="181" t="s">
        <v>10</v>
      </c>
      <c r="G278" s="151">
        <v>1207.0999999999999</v>
      </c>
      <c r="H278" s="160">
        <v>692.5</v>
      </c>
      <c r="I278" s="151">
        <f t="shared" si="4"/>
        <v>57.368900671029742</v>
      </c>
    </row>
    <row r="279" spans="1:9" ht="22.5">
      <c r="A279" s="150" t="s">
        <v>195</v>
      </c>
      <c r="B279" s="178">
        <v>866</v>
      </c>
      <c r="C279" s="179">
        <v>5</v>
      </c>
      <c r="D279" s="179">
        <v>2</v>
      </c>
      <c r="E279" s="180" t="s">
        <v>194</v>
      </c>
      <c r="F279" s="181">
        <v>0</v>
      </c>
      <c r="G279" s="151">
        <v>2114.4</v>
      </c>
      <c r="H279" s="160">
        <v>1784.7</v>
      </c>
      <c r="I279" s="151">
        <f t="shared" si="4"/>
        <v>84.406923950056751</v>
      </c>
    </row>
    <row r="280" spans="1:9" ht="22.5">
      <c r="A280" s="150" t="s">
        <v>12</v>
      </c>
      <c r="B280" s="178">
        <v>866</v>
      </c>
      <c r="C280" s="179">
        <v>5</v>
      </c>
      <c r="D280" s="179">
        <v>2</v>
      </c>
      <c r="E280" s="180" t="s">
        <v>194</v>
      </c>
      <c r="F280" s="181" t="s">
        <v>10</v>
      </c>
      <c r="G280" s="151">
        <v>2114.4</v>
      </c>
      <c r="H280" s="160">
        <v>1784.7</v>
      </c>
      <c r="I280" s="151">
        <f t="shared" si="4"/>
        <v>84.406923950056751</v>
      </c>
    </row>
    <row r="281" spans="1:9" ht="22.5">
      <c r="A281" s="150" t="s">
        <v>493</v>
      </c>
      <c r="B281" s="178">
        <v>866</v>
      </c>
      <c r="C281" s="179">
        <v>5</v>
      </c>
      <c r="D281" s="179">
        <v>2</v>
      </c>
      <c r="E281" s="180" t="s">
        <v>28</v>
      </c>
      <c r="F281" s="181">
        <v>0</v>
      </c>
      <c r="G281" s="151">
        <v>6.8</v>
      </c>
      <c r="H281" s="151"/>
      <c r="I281" s="151">
        <f t="shared" si="4"/>
        <v>0</v>
      </c>
    </row>
    <row r="282" spans="1:9">
      <c r="A282" s="150" t="s">
        <v>21</v>
      </c>
      <c r="B282" s="178">
        <v>866</v>
      </c>
      <c r="C282" s="179">
        <v>5</v>
      </c>
      <c r="D282" s="179">
        <v>2</v>
      </c>
      <c r="E282" s="180" t="s">
        <v>28</v>
      </c>
      <c r="F282" s="181" t="s">
        <v>20</v>
      </c>
      <c r="G282" s="151">
        <v>6.8</v>
      </c>
      <c r="H282" s="151"/>
      <c r="I282" s="151">
        <f t="shared" si="4"/>
        <v>0</v>
      </c>
    </row>
    <row r="283" spans="1:9">
      <c r="A283" s="150" t="s">
        <v>666</v>
      </c>
      <c r="B283" s="178">
        <v>866</v>
      </c>
      <c r="C283" s="179">
        <v>10</v>
      </c>
      <c r="D283" s="179">
        <v>0</v>
      </c>
      <c r="E283" s="180">
        <v>0</v>
      </c>
      <c r="F283" s="181">
        <v>0</v>
      </c>
      <c r="G283" s="151">
        <v>67.599999999999994</v>
      </c>
      <c r="H283" s="160">
        <v>67.599999999999994</v>
      </c>
      <c r="I283" s="151">
        <f t="shared" si="4"/>
        <v>100</v>
      </c>
    </row>
    <row r="284" spans="1:9">
      <c r="A284" s="150" t="s">
        <v>85</v>
      </c>
      <c r="B284" s="178">
        <v>866</v>
      </c>
      <c r="C284" s="179">
        <v>10</v>
      </c>
      <c r="D284" s="179">
        <v>3</v>
      </c>
      <c r="E284" s="180">
        <v>0</v>
      </c>
      <c r="F284" s="181">
        <v>0</v>
      </c>
      <c r="G284" s="151">
        <v>67.599999999999994</v>
      </c>
      <c r="H284" s="160">
        <v>67.599999999999994</v>
      </c>
      <c r="I284" s="151">
        <f t="shared" si="4"/>
        <v>100</v>
      </c>
    </row>
    <row r="285" spans="1:9" ht="22.5">
      <c r="A285" s="150" t="s">
        <v>38</v>
      </c>
      <c r="B285" s="178">
        <v>866</v>
      </c>
      <c r="C285" s="179">
        <v>10</v>
      </c>
      <c r="D285" s="179">
        <v>3</v>
      </c>
      <c r="E285" s="180" t="s">
        <v>37</v>
      </c>
      <c r="F285" s="181">
        <v>0</v>
      </c>
      <c r="G285" s="151">
        <v>67.599999999999994</v>
      </c>
      <c r="H285" s="160">
        <v>67.599999999999994</v>
      </c>
      <c r="I285" s="151">
        <f t="shared" si="4"/>
        <v>100</v>
      </c>
    </row>
    <row r="286" spans="1:9" ht="22.5">
      <c r="A286" s="150" t="s">
        <v>78</v>
      </c>
      <c r="B286" s="178">
        <v>866</v>
      </c>
      <c r="C286" s="179">
        <v>10</v>
      </c>
      <c r="D286" s="179">
        <v>3</v>
      </c>
      <c r="E286" s="180" t="s">
        <v>77</v>
      </c>
      <c r="F286" s="181">
        <v>0</v>
      </c>
      <c r="G286" s="151">
        <v>67.599999999999994</v>
      </c>
      <c r="H286" s="160">
        <v>67.599999999999994</v>
      </c>
      <c r="I286" s="151">
        <f t="shared" si="4"/>
        <v>100</v>
      </c>
    </row>
    <row r="287" spans="1:9" ht="22.5">
      <c r="A287" s="150" t="s">
        <v>70</v>
      </c>
      <c r="B287" s="178">
        <v>866</v>
      </c>
      <c r="C287" s="179">
        <v>10</v>
      </c>
      <c r="D287" s="179">
        <v>3</v>
      </c>
      <c r="E287" s="180" t="s">
        <v>69</v>
      </c>
      <c r="F287" s="181">
        <v>0</v>
      </c>
      <c r="G287" s="151">
        <v>67.599999999999994</v>
      </c>
      <c r="H287" s="160">
        <v>67.599999999999994</v>
      </c>
      <c r="I287" s="151">
        <f t="shared" si="4"/>
        <v>100</v>
      </c>
    </row>
    <row r="288" spans="1:9" ht="22.5">
      <c r="A288" s="150" t="s">
        <v>12</v>
      </c>
      <c r="B288" s="178">
        <v>866</v>
      </c>
      <c r="C288" s="179">
        <v>10</v>
      </c>
      <c r="D288" s="179">
        <v>3</v>
      </c>
      <c r="E288" s="180" t="s">
        <v>69</v>
      </c>
      <c r="F288" s="181" t="s">
        <v>10</v>
      </c>
      <c r="G288" s="151">
        <v>67.599999999999994</v>
      </c>
      <c r="H288" s="160">
        <v>67.599999999999994</v>
      </c>
      <c r="I288" s="151">
        <f t="shared" si="4"/>
        <v>100</v>
      </c>
    </row>
    <row r="289" spans="1:9">
      <c r="A289" s="150" t="s">
        <v>326</v>
      </c>
      <c r="B289" s="178">
        <v>868</v>
      </c>
      <c r="C289" s="179">
        <v>0</v>
      </c>
      <c r="D289" s="179">
        <v>0</v>
      </c>
      <c r="E289" s="180">
        <v>0</v>
      </c>
      <c r="F289" s="181">
        <v>0</v>
      </c>
      <c r="G289" s="151">
        <v>402605.8</v>
      </c>
      <c r="H289" s="160">
        <v>328840.09999999998</v>
      </c>
      <c r="I289" s="151">
        <f t="shared" si="4"/>
        <v>81.677934098316513</v>
      </c>
    </row>
    <row r="290" spans="1:9">
      <c r="A290" s="150" t="s">
        <v>666</v>
      </c>
      <c r="B290" s="178">
        <v>868</v>
      </c>
      <c r="C290" s="179">
        <v>10</v>
      </c>
      <c r="D290" s="179">
        <v>0</v>
      </c>
      <c r="E290" s="180">
        <v>0</v>
      </c>
      <c r="F290" s="181">
        <v>0</v>
      </c>
      <c r="G290" s="151">
        <v>402605.8</v>
      </c>
      <c r="H290" s="160">
        <v>328840.09999999998</v>
      </c>
      <c r="I290" s="151">
        <f t="shared" si="4"/>
        <v>81.677934098316513</v>
      </c>
    </row>
    <row r="291" spans="1:9">
      <c r="A291" s="150" t="s">
        <v>96</v>
      </c>
      <c r="B291" s="178">
        <v>868</v>
      </c>
      <c r="C291" s="179">
        <v>10</v>
      </c>
      <c r="D291" s="179">
        <v>1</v>
      </c>
      <c r="E291" s="180">
        <v>0</v>
      </c>
      <c r="F291" s="181">
        <v>0</v>
      </c>
      <c r="G291" s="151">
        <v>1757.3</v>
      </c>
      <c r="H291" s="160">
        <v>1745.2</v>
      </c>
      <c r="I291" s="151">
        <f t="shared" si="4"/>
        <v>99.311443692027552</v>
      </c>
    </row>
    <row r="292" spans="1:9" ht="22.5">
      <c r="A292" s="150" t="s">
        <v>38</v>
      </c>
      <c r="B292" s="178">
        <v>868</v>
      </c>
      <c r="C292" s="179">
        <v>10</v>
      </c>
      <c r="D292" s="179">
        <v>1</v>
      </c>
      <c r="E292" s="180" t="s">
        <v>37</v>
      </c>
      <c r="F292" s="181">
        <v>0</v>
      </c>
      <c r="G292" s="151">
        <v>1757.3</v>
      </c>
      <c r="H292" s="160">
        <v>1745.2</v>
      </c>
      <c r="I292" s="151">
        <f t="shared" si="4"/>
        <v>99.311443692027552</v>
      </c>
    </row>
    <row r="293" spans="1:9" ht="22.5">
      <c r="A293" s="150" t="s">
        <v>78</v>
      </c>
      <c r="B293" s="178">
        <v>868</v>
      </c>
      <c r="C293" s="179">
        <v>10</v>
      </c>
      <c r="D293" s="179">
        <v>1</v>
      </c>
      <c r="E293" s="180" t="s">
        <v>77</v>
      </c>
      <c r="F293" s="181">
        <v>0</v>
      </c>
      <c r="G293" s="151">
        <v>1757.3</v>
      </c>
      <c r="H293" s="160">
        <v>1745.2</v>
      </c>
      <c r="I293" s="151">
        <f t="shared" si="4"/>
        <v>99.311443692027552</v>
      </c>
    </row>
    <row r="294" spans="1:9" ht="22.5">
      <c r="A294" s="150" t="s">
        <v>95</v>
      </c>
      <c r="B294" s="178">
        <v>868</v>
      </c>
      <c r="C294" s="179">
        <v>10</v>
      </c>
      <c r="D294" s="179">
        <v>1</v>
      </c>
      <c r="E294" s="180" t="s">
        <v>93</v>
      </c>
      <c r="F294" s="181">
        <v>0</v>
      </c>
      <c r="G294" s="151">
        <v>1757.3</v>
      </c>
      <c r="H294" s="160">
        <v>1745.2</v>
      </c>
      <c r="I294" s="151">
        <f t="shared" si="4"/>
        <v>99.311443692027552</v>
      </c>
    </row>
    <row r="295" spans="1:9" ht="22.5">
      <c r="A295" s="150" t="s">
        <v>12</v>
      </c>
      <c r="B295" s="178">
        <v>868</v>
      </c>
      <c r="C295" s="179">
        <v>10</v>
      </c>
      <c r="D295" s="179">
        <v>1</v>
      </c>
      <c r="E295" s="180" t="s">
        <v>93</v>
      </c>
      <c r="F295" s="181" t="s">
        <v>10</v>
      </c>
      <c r="G295" s="151">
        <v>12</v>
      </c>
      <c r="H295" s="160">
        <v>8.6999999999999993</v>
      </c>
      <c r="I295" s="151">
        <f t="shared" si="4"/>
        <v>72.5</v>
      </c>
    </row>
    <row r="296" spans="1:9">
      <c r="A296" s="150" t="s">
        <v>94</v>
      </c>
      <c r="B296" s="178">
        <v>868</v>
      </c>
      <c r="C296" s="179">
        <v>10</v>
      </c>
      <c r="D296" s="179">
        <v>1</v>
      </c>
      <c r="E296" s="180" t="s">
        <v>93</v>
      </c>
      <c r="F296" s="181" t="s">
        <v>92</v>
      </c>
      <c r="G296" s="151">
        <v>1745.3</v>
      </c>
      <c r="H296" s="160">
        <v>1736.5</v>
      </c>
      <c r="I296" s="151">
        <f t="shared" si="4"/>
        <v>99.495788689623566</v>
      </c>
    </row>
    <row r="297" spans="1:9">
      <c r="A297" s="150" t="s">
        <v>85</v>
      </c>
      <c r="B297" s="178">
        <v>868</v>
      </c>
      <c r="C297" s="179">
        <v>10</v>
      </c>
      <c r="D297" s="179">
        <v>3</v>
      </c>
      <c r="E297" s="180">
        <v>0</v>
      </c>
      <c r="F297" s="181">
        <v>0</v>
      </c>
      <c r="G297" s="151">
        <v>383713.6</v>
      </c>
      <c r="H297" s="160">
        <v>314623.3</v>
      </c>
      <c r="I297" s="151">
        <f t="shared" si="4"/>
        <v>81.994305127574322</v>
      </c>
    </row>
    <row r="298" spans="1:9" ht="22.5">
      <c r="A298" s="150" t="s">
        <v>84</v>
      </c>
      <c r="B298" s="178">
        <v>868</v>
      </c>
      <c r="C298" s="179">
        <v>10</v>
      </c>
      <c r="D298" s="179">
        <v>3</v>
      </c>
      <c r="E298" s="180" t="s">
        <v>83</v>
      </c>
      <c r="F298" s="181">
        <v>0</v>
      </c>
      <c r="G298" s="151">
        <v>513</v>
      </c>
      <c r="H298" s="160"/>
      <c r="I298" s="151">
        <f t="shared" si="4"/>
        <v>0</v>
      </c>
    </row>
    <row r="299" spans="1:9" ht="22.5">
      <c r="A299" s="150" t="s">
        <v>82</v>
      </c>
      <c r="B299" s="178">
        <v>868</v>
      </c>
      <c r="C299" s="179">
        <v>10</v>
      </c>
      <c r="D299" s="179">
        <v>3</v>
      </c>
      <c r="E299" s="180" t="s">
        <v>81</v>
      </c>
      <c r="F299" s="181">
        <v>0</v>
      </c>
      <c r="G299" s="151">
        <v>513</v>
      </c>
      <c r="H299" s="160"/>
      <c r="I299" s="151">
        <f t="shared" si="4"/>
        <v>0</v>
      </c>
    </row>
    <row r="300" spans="1:9" ht="22.5">
      <c r="A300" s="150" t="s">
        <v>80</v>
      </c>
      <c r="B300" s="178">
        <v>868</v>
      </c>
      <c r="C300" s="179">
        <v>10</v>
      </c>
      <c r="D300" s="179">
        <v>3</v>
      </c>
      <c r="E300" s="180" t="s">
        <v>79</v>
      </c>
      <c r="F300" s="181">
        <v>0</v>
      </c>
      <c r="G300" s="151">
        <v>513</v>
      </c>
      <c r="H300" s="160"/>
      <c r="I300" s="151">
        <f t="shared" si="4"/>
        <v>0</v>
      </c>
    </row>
    <row r="301" spans="1:9" ht="22.5">
      <c r="A301" s="150" t="s">
        <v>12</v>
      </c>
      <c r="B301" s="178">
        <v>868</v>
      </c>
      <c r="C301" s="179">
        <v>10</v>
      </c>
      <c r="D301" s="179">
        <v>3</v>
      </c>
      <c r="E301" s="180" t="s">
        <v>79</v>
      </c>
      <c r="F301" s="181" t="s">
        <v>10</v>
      </c>
      <c r="G301" s="151">
        <v>513</v>
      </c>
      <c r="H301" s="160"/>
      <c r="I301" s="151">
        <f t="shared" si="4"/>
        <v>0</v>
      </c>
    </row>
    <row r="302" spans="1:9" ht="22.5">
      <c r="A302" s="150" t="s">
        <v>38</v>
      </c>
      <c r="B302" s="178">
        <v>868</v>
      </c>
      <c r="C302" s="179">
        <v>10</v>
      </c>
      <c r="D302" s="179">
        <v>3</v>
      </c>
      <c r="E302" s="180" t="s">
        <v>37</v>
      </c>
      <c r="F302" s="181">
        <v>0</v>
      </c>
      <c r="G302" s="151">
        <v>383200.6</v>
      </c>
      <c r="H302" s="160">
        <v>314623.3</v>
      </c>
      <c r="I302" s="151">
        <f t="shared" si="4"/>
        <v>82.104072905940129</v>
      </c>
    </row>
    <row r="303" spans="1:9" ht="22.5">
      <c r="A303" s="150" t="s">
        <v>78</v>
      </c>
      <c r="B303" s="178">
        <v>868</v>
      </c>
      <c r="C303" s="179">
        <v>10</v>
      </c>
      <c r="D303" s="179">
        <v>3</v>
      </c>
      <c r="E303" s="180" t="s">
        <v>77</v>
      </c>
      <c r="F303" s="181">
        <v>0</v>
      </c>
      <c r="G303" s="151">
        <v>199802</v>
      </c>
      <c r="H303" s="160">
        <v>173616.8</v>
      </c>
      <c r="I303" s="151">
        <f t="shared" si="4"/>
        <v>86.894425481226406</v>
      </c>
    </row>
    <row r="304" spans="1:9" ht="22.5">
      <c r="A304" s="150" t="s">
        <v>70</v>
      </c>
      <c r="B304" s="178">
        <v>868</v>
      </c>
      <c r="C304" s="179">
        <v>10</v>
      </c>
      <c r="D304" s="179">
        <v>3</v>
      </c>
      <c r="E304" s="180" t="s">
        <v>69</v>
      </c>
      <c r="F304" s="181">
        <v>0</v>
      </c>
      <c r="G304" s="151">
        <v>862</v>
      </c>
      <c r="H304" s="160">
        <v>504.6</v>
      </c>
      <c r="I304" s="151">
        <f t="shared" si="4"/>
        <v>58.538283062645014</v>
      </c>
    </row>
    <row r="305" spans="1:9" ht="22.5">
      <c r="A305" s="150" t="s">
        <v>12</v>
      </c>
      <c r="B305" s="178">
        <v>868</v>
      </c>
      <c r="C305" s="179">
        <v>10</v>
      </c>
      <c r="D305" s="179">
        <v>3</v>
      </c>
      <c r="E305" s="180" t="s">
        <v>69</v>
      </c>
      <c r="F305" s="181" t="s">
        <v>10</v>
      </c>
      <c r="G305" s="151">
        <v>562</v>
      </c>
      <c r="H305" s="160">
        <v>204.6</v>
      </c>
      <c r="I305" s="151">
        <f t="shared" si="4"/>
        <v>36.405693950177934</v>
      </c>
    </row>
    <row r="306" spans="1:9" ht="22.5">
      <c r="A306" s="150" t="s">
        <v>25</v>
      </c>
      <c r="B306" s="178">
        <v>868</v>
      </c>
      <c r="C306" s="179">
        <v>10</v>
      </c>
      <c r="D306" s="179">
        <v>3</v>
      </c>
      <c r="E306" s="180" t="s">
        <v>69</v>
      </c>
      <c r="F306" s="181" t="s">
        <v>24</v>
      </c>
      <c r="G306" s="151">
        <v>300</v>
      </c>
      <c r="H306" s="160">
        <v>300</v>
      </c>
      <c r="I306" s="151">
        <f t="shared" si="4"/>
        <v>100</v>
      </c>
    </row>
    <row r="307" spans="1:9">
      <c r="A307" s="150" t="s">
        <v>68</v>
      </c>
      <c r="B307" s="178">
        <v>868</v>
      </c>
      <c r="C307" s="179">
        <v>10</v>
      </c>
      <c r="D307" s="179">
        <v>3</v>
      </c>
      <c r="E307" s="180" t="s">
        <v>67</v>
      </c>
      <c r="F307" s="181">
        <v>0</v>
      </c>
      <c r="G307" s="151">
        <v>762.8</v>
      </c>
      <c r="H307" s="160">
        <v>563.5</v>
      </c>
      <c r="I307" s="151">
        <f t="shared" si="4"/>
        <v>73.872574724698481</v>
      </c>
    </row>
    <row r="308" spans="1:9" ht="22.5">
      <c r="A308" s="150" t="s">
        <v>12</v>
      </c>
      <c r="B308" s="178">
        <v>868</v>
      </c>
      <c r="C308" s="179">
        <v>10</v>
      </c>
      <c r="D308" s="179">
        <v>3</v>
      </c>
      <c r="E308" s="180" t="s">
        <v>67</v>
      </c>
      <c r="F308" s="181" t="s">
        <v>10</v>
      </c>
      <c r="G308" s="151">
        <v>3.8</v>
      </c>
      <c r="H308" s="160">
        <v>2.1</v>
      </c>
      <c r="I308" s="151">
        <f t="shared" si="4"/>
        <v>55.26315789473685</v>
      </c>
    </row>
    <row r="309" spans="1:9" ht="22.5">
      <c r="A309" s="150" t="s">
        <v>25</v>
      </c>
      <c r="B309" s="178">
        <v>868</v>
      </c>
      <c r="C309" s="179">
        <v>10</v>
      </c>
      <c r="D309" s="179">
        <v>3</v>
      </c>
      <c r="E309" s="180" t="s">
        <v>67</v>
      </c>
      <c r="F309" s="181" t="s">
        <v>24</v>
      </c>
      <c r="G309" s="151">
        <v>759</v>
      </c>
      <c r="H309" s="160">
        <v>561.4</v>
      </c>
      <c r="I309" s="151">
        <f t="shared" si="4"/>
        <v>73.965744400527015</v>
      </c>
    </row>
    <row r="310" spans="1:9">
      <c r="A310" s="150" t="s">
        <v>66</v>
      </c>
      <c r="B310" s="178">
        <v>868</v>
      </c>
      <c r="C310" s="179">
        <v>10</v>
      </c>
      <c r="D310" s="179">
        <v>3</v>
      </c>
      <c r="E310" s="180" t="s">
        <v>65</v>
      </c>
      <c r="F310" s="181">
        <v>0</v>
      </c>
      <c r="G310" s="151">
        <v>64536.5</v>
      </c>
      <c r="H310" s="160">
        <v>52218.8</v>
      </c>
      <c r="I310" s="151">
        <f t="shared" si="4"/>
        <v>80.913591533473308</v>
      </c>
    </row>
    <row r="311" spans="1:9" ht="22.5">
      <c r="A311" s="150" t="s">
        <v>12</v>
      </c>
      <c r="B311" s="178">
        <v>868</v>
      </c>
      <c r="C311" s="179">
        <v>10</v>
      </c>
      <c r="D311" s="179">
        <v>3</v>
      </c>
      <c r="E311" s="180" t="s">
        <v>65</v>
      </c>
      <c r="F311" s="181" t="s">
        <v>10</v>
      </c>
      <c r="G311" s="151">
        <v>376.9</v>
      </c>
      <c r="H311" s="160">
        <v>232.9</v>
      </c>
      <c r="I311" s="151">
        <f t="shared" si="4"/>
        <v>61.793579198726455</v>
      </c>
    </row>
    <row r="312" spans="1:9" ht="22.5">
      <c r="A312" s="150" t="s">
        <v>25</v>
      </c>
      <c r="B312" s="178">
        <v>868</v>
      </c>
      <c r="C312" s="179">
        <v>10</v>
      </c>
      <c r="D312" s="179">
        <v>3</v>
      </c>
      <c r="E312" s="180" t="s">
        <v>65</v>
      </c>
      <c r="F312" s="181" t="s">
        <v>24</v>
      </c>
      <c r="G312" s="151">
        <v>64159.6</v>
      </c>
      <c r="H312" s="160">
        <v>51985.9</v>
      </c>
      <c r="I312" s="151">
        <f t="shared" si="4"/>
        <v>81.025910385974981</v>
      </c>
    </row>
    <row r="313" spans="1:9" ht="22.5">
      <c r="A313" s="150" t="s">
        <v>667</v>
      </c>
      <c r="B313" s="178">
        <v>868</v>
      </c>
      <c r="C313" s="179">
        <v>10</v>
      </c>
      <c r="D313" s="179">
        <v>3</v>
      </c>
      <c r="E313" s="180" t="s">
        <v>668</v>
      </c>
      <c r="F313" s="181">
        <v>0</v>
      </c>
      <c r="G313" s="151">
        <v>415</v>
      </c>
      <c r="H313" s="160">
        <v>93</v>
      </c>
      <c r="I313" s="151">
        <f t="shared" si="4"/>
        <v>22.409638554216869</v>
      </c>
    </row>
    <row r="314" spans="1:9" ht="22.5">
      <c r="A314" s="150" t="s">
        <v>12</v>
      </c>
      <c r="B314" s="178">
        <v>868</v>
      </c>
      <c r="C314" s="179">
        <v>10</v>
      </c>
      <c r="D314" s="179">
        <v>3</v>
      </c>
      <c r="E314" s="180" t="s">
        <v>668</v>
      </c>
      <c r="F314" s="181" t="s">
        <v>10</v>
      </c>
      <c r="G314" s="151">
        <v>3</v>
      </c>
      <c r="H314" s="160">
        <v>0.6</v>
      </c>
      <c r="I314" s="151">
        <f t="shared" si="4"/>
        <v>20</v>
      </c>
    </row>
    <row r="315" spans="1:9" ht="22.5">
      <c r="A315" s="150" t="s">
        <v>25</v>
      </c>
      <c r="B315" s="178">
        <v>868</v>
      </c>
      <c r="C315" s="179">
        <v>10</v>
      </c>
      <c r="D315" s="179">
        <v>3</v>
      </c>
      <c r="E315" s="180" t="s">
        <v>668</v>
      </c>
      <c r="F315" s="181" t="s">
        <v>24</v>
      </c>
      <c r="G315" s="151">
        <v>412</v>
      </c>
      <c r="H315" s="160">
        <v>92.4</v>
      </c>
      <c r="I315" s="151">
        <f t="shared" si="4"/>
        <v>22.427184466019419</v>
      </c>
    </row>
    <row r="316" spans="1:9" ht="22.5">
      <c r="A316" s="150" t="s">
        <v>64</v>
      </c>
      <c r="B316" s="178">
        <v>868</v>
      </c>
      <c r="C316" s="179">
        <v>10</v>
      </c>
      <c r="D316" s="179">
        <v>3</v>
      </c>
      <c r="E316" s="180" t="s">
        <v>63</v>
      </c>
      <c r="F316" s="181">
        <v>0</v>
      </c>
      <c r="G316" s="151">
        <v>76443.3</v>
      </c>
      <c r="H316" s="160">
        <v>76118</v>
      </c>
      <c r="I316" s="151">
        <f t="shared" si="4"/>
        <v>99.574455838510374</v>
      </c>
    </row>
    <row r="317" spans="1:9" ht="22.5">
      <c r="A317" s="150" t="s">
        <v>12</v>
      </c>
      <c r="B317" s="178">
        <v>868</v>
      </c>
      <c r="C317" s="179">
        <v>10</v>
      </c>
      <c r="D317" s="179">
        <v>3</v>
      </c>
      <c r="E317" s="180" t="s">
        <v>63</v>
      </c>
      <c r="F317" s="181" t="s">
        <v>10</v>
      </c>
      <c r="G317" s="151">
        <v>328.7</v>
      </c>
      <c r="H317" s="160">
        <v>327.60000000000002</v>
      </c>
      <c r="I317" s="151">
        <f t="shared" si="4"/>
        <v>99.665348341953163</v>
      </c>
    </row>
    <row r="318" spans="1:9" ht="22.5">
      <c r="A318" s="150" t="s">
        <v>25</v>
      </c>
      <c r="B318" s="178">
        <v>868</v>
      </c>
      <c r="C318" s="179">
        <v>10</v>
      </c>
      <c r="D318" s="179">
        <v>3</v>
      </c>
      <c r="E318" s="180" t="s">
        <v>63</v>
      </c>
      <c r="F318" s="181" t="s">
        <v>24</v>
      </c>
      <c r="G318" s="151">
        <v>76114.600000000006</v>
      </c>
      <c r="H318" s="160">
        <v>75790.399999999994</v>
      </c>
      <c r="I318" s="151">
        <f t="shared" si="4"/>
        <v>99.574063320309108</v>
      </c>
    </row>
    <row r="319" spans="1:9" ht="22.5">
      <c r="A319" s="150" t="s">
        <v>62</v>
      </c>
      <c r="B319" s="178">
        <v>868</v>
      </c>
      <c r="C319" s="179">
        <v>10</v>
      </c>
      <c r="D319" s="179">
        <v>3</v>
      </c>
      <c r="E319" s="180" t="s">
        <v>61</v>
      </c>
      <c r="F319" s="181">
        <v>0</v>
      </c>
      <c r="G319" s="151">
        <v>52518.3</v>
      </c>
      <c r="H319" s="160">
        <v>41077.599999999999</v>
      </c>
      <c r="I319" s="151">
        <f t="shared" si="4"/>
        <v>78.21578383154062</v>
      </c>
    </row>
    <row r="320" spans="1:9" ht="22.5">
      <c r="A320" s="150" t="s">
        <v>12</v>
      </c>
      <c r="B320" s="178">
        <v>868</v>
      </c>
      <c r="C320" s="179">
        <v>10</v>
      </c>
      <c r="D320" s="179">
        <v>3</v>
      </c>
      <c r="E320" s="180" t="s">
        <v>61</v>
      </c>
      <c r="F320" s="181" t="s">
        <v>10</v>
      </c>
      <c r="G320" s="151">
        <v>514.1</v>
      </c>
      <c r="H320" s="160">
        <v>293</v>
      </c>
      <c r="I320" s="151">
        <f t="shared" si="4"/>
        <v>56.992802956623223</v>
      </c>
    </row>
    <row r="321" spans="1:9" ht="22.5">
      <c r="A321" s="150" t="s">
        <v>25</v>
      </c>
      <c r="B321" s="178">
        <v>868</v>
      </c>
      <c r="C321" s="179">
        <v>10</v>
      </c>
      <c r="D321" s="179">
        <v>3</v>
      </c>
      <c r="E321" s="180" t="s">
        <v>61</v>
      </c>
      <c r="F321" s="181" t="s">
        <v>24</v>
      </c>
      <c r="G321" s="151">
        <v>52004.2</v>
      </c>
      <c r="H321" s="160">
        <v>40784.6</v>
      </c>
      <c r="I321" s="151">
        <f t="shared" si="4"/>
        <v>78.425588702450952</v>
      </c>
    </row>
    <row r="322" spans="1:9" ht="22.5">
      <c r="A322" s="150" t="s">
        <v>60</v>
      </c>
      <c r="B322" s="178">
        <v>868</v>
      </c>
      <c r="C322" s="179">
        <v>10</v>
      </c>
      <c r="D322" s="179">
        <v>3</v>
      </c>
      <c r="E322" s="180" t="s">
        <v>59</v>
      </c>
      <c r="F322" s="181">
        <v>0</v>
      </c>
      <c r="G322" s="151">
        <v>954.4</v>
      </c>
      <c r="H322" s="160">
        <v>638.4</v>
      </c>
      <c r="I322" s="151">
        <f t="shared" si="4"/>
        <v>66.890192791282473</v>
      </c>
    </row>
    <row r="323" spans="1:9" ht="22.5">
      <c r="A323" s="150" t="s">
        <v>12</v>
      </c>
      <c r="B323" s="178">
        <v>868</v>
      </c>
      <c r="C323" s="179">
        <v>10</v>
      </c>
      <c r="D323" s="179">
        <v>3</v>
      </c>
      <c r="E323" s="180" t="s">
        <v>59</v>
      </c>
      <c r="F323" s="181" t="s">
        <v>10</v>
      </c>
      <c r="G323" s="151">
        <v>11.9</v>
      </c>
      <c r="H323" s="160">
        <v>5.7</v>
      </c>
      <c r="I323" s="151">
        <f t="shared" si="4"/>
        <v>47.899159663865547</v>
      </c>
    </row>
    <row r="324" spans="1:9" ht="22.5">
      <c r="A324" s="150" t="s">
        <v>25</v>
      </c>
      <c r="B324" s="178">
        <v>868</v>
      </c>
      <c r="C324" s="179">
        <v>10</v>
      </c>
      <c r="D324" s="179">
        <v>3</v>
      </c>
      <c r="E324" s="180" t="s">
        <v>59</v>
      </c>
      <c r="F324" s="181" t="s">
        <v>24</v>
      </c>
      <c r="G324" s="151">
        <v>942.5</v>
      </c>
      <c r="H324" s="160">
        <v>632.70000000000005</v>
      </c>
      <c r="I324" s="151">
        <f t="shared" si="4"/>
        <v>67.129973474801062</v>
      </c>
    </row>
    <row r="325" spans="1:9" ht="22.5">
      <c r="A325" s="150" t="s">
        <v>58</v>
      </c>
      <c r="B325" s="178">
        <v>868</v>
      </c>
      <c r="C325" s="179">
        <v>10</v>
      </c>
      <c r="D325" s="179">
        <v>3</v>
      </c>
      <c r="E325" s="180" t="s">
        <v>56</v>
      </c>
      <c r="F325" s="181">
        <v>0</v>
      </c>
      <c r="G325" s="151">
        <v>2186</v>
      </c>
      <c r="H325" s="160">
        <v>1457.3</v>
      </c>
      <c r="I325" s="151">
        <f t="shared" si="4"/>
        <v>66.665141811527903</v>
      </c>
    </row>
    <row r="326" spans="1:9" ht="22.5">
      <c r="A326" s="150" t="s">
        <v>57</v>
      </c>
      <c r="B326" s="178">
        <v>868</v>
      </c>
      <c r="C326" s="179">
        <v>10</v>
      </c>
      <c r="D326" s="179">
        <v>3</v>
      </c>
      <c r="E326" s="180" t="s">
        <v>56</v>
      </c>
      <c r="F326" s="181" t="s">
        <v>55</v>
      </c>
      <c r="G326" s="151">
        <v>2186</v>
      </c>
      <c r="H326" s="160">
        <v>1457.3</v>
      </c>
      <c r="I326" s="151">
        <f t="shared" si="4"/>
        <v>66.665141811527903</v>
      </c>
    </row>
    <row r="327" spans="1:9" ht="22.5">
      <c r="A327" s="150" t="s">
        <v>54</v>
      </c>
      <c r="B327" s="178">
        <v>868</v>
      </c>
      <c r="C327" s="179">
        <v>10</v>
      </c>
      <c r="D327" s="179">
        <v>3</v>
      </c>
      <c r="E327" s="180" t="s">
        <v>53</v>
      </c>
      <c r="F327" s="181">
        <v>0</v>
      </c>
      <c r="G327" s="151">
        <v>1123.7</v>
      </c>
      <c r="H327" s="160">
        <v>945.6</v>
      </c>
      <c r="I327" s="151">
        <f t="shared" si="4"/>
        <v>84.15057399661832</v>
      </c>
    </row>
    <row r="328" spans="1:9" ht="22.5">
      <c r="A328" s="150" t="s">
        <v>25</v>
      </c>
      <c r="B328" s="178">
        <v>868</v>
      </c>
      <c r="C328" s="179">
        <v>10</v>
      </c>
      <c r="D328" s="179">
        <v>3</v>
      </c>
      <c r="E328" s="180" t="s">
        <v>53</v>
      </c>
      <c r="F328" s="181" t="s">
        <v>24</v>
      </c>
      <c r="G328" s="151">
        <v>1123.7</v>
      </c>
      <c r="H328" s="160">
        <v>945.6</v>
      </c>
      <c r="I328" s="151">
        <f t="shared" si="4"/>
        <v>84.15057399661832</v>
      </c>
    </row>
    <row r="329" spans="1:9">
      <c r="A329" s="150" t="s">
        <v>43</v>
      </c>
      <c r="B329" s="178">
        <v>868</v>
      </c>
      <c r="C329" s="179">
        <v>10</v>
      </c>
      <c r="D329" s="179">
        <v>3</v>
      </c>
      <c r="E329" s="180" t="s">
        <v>42</v>
      </c>
      <c r="F329" s="181">
        <v>0</v>
      </c>
      <c r="G329" s="151">
        <v>183398.6</v>
      </c>
      <c r="H329" s="160">
        <v>141006.5</v>
      </c>
      <c r="I329" s="151">
        <f t="shared" si="4"/>
        <v>76.88526520922187</v>
      </c>
    </row>
    <row r="330" spans="1:9">
      <c r="A330" s="150" t="s">
        <v>669</v>
      </c>
      <c r="B330" s="178">
        <v>868</v>
      </c>
      <c r="C330" s="179">
        <v>10</v>
      </c>
      <c r="D330" s="179">
        <v>3</v>
      </c>
      <c r="E330" s="180" t="s">
        <v>670</v>
      </c>
      <c r="F330" s="181">
        <v>0</v>
      </c>
      <c r="G330" s="151">
        <v>550</v>
      </c>
      <c r="H330" s="160">
        <v>300</v>
      </c>
      <c r="I330" s="151">
        <f t="shared" ref="I330:I393" si="5">H330/G330*100</f>
        <v>54.54545454545454</v>
      </c>
    </row>
    <row r="331" spans="1:9" ht="22.5">
      <c r="A331" s="150" t="s">
        <v>12</v>
      </c>
      <c r="B331" s="178">
        <v>868</v>
      </c>
      <c r="C331" s="179">
        <v>10</v>
      </c>
      <c r="D331" s="179">
        <v>3</v>
      </c>
      <c r="E331" s="180" t="s">
        <v>670</v>
      </c>
      <c r="F331" s="181" t="s">
        <v>10</v>
      </c>
      <c r="G331" s="151">
        <v>300</v>
      </c>
      <c r="H331" s="160">
        <v>300</v>
      </c>
      <c r="I331" s="151">
        <f t="shared" si="5"/>
        <v>100</v>
      </c>
    </row>
    <row r="332" spans="1:9" ht="22.5">
      <c r="A332" s="150" t="s">
        <v>25</v>
      </c>
      <c r="B332" s="178">
        <v>868</v>
      </c>
      <c r="C332" s="179">
        <v>10</v>
      </c>
      <c r="D332" s="179">
        <v>3</v>
      </c>
      <c r="E332" s="180" t="s">
        <v>670</v>
      </c>
      <c r="F332" s="181" t="s">
        <v>24</v>
      </c>
      <c r="G332" s="151">
        <v>250</v>
      </c>
      <c r="H332" s="151"/>
      <c r="I332" s="151">
        <f t="shared" si="5"/>
        <v>0</v>
      </c>
    </row>
    <row r="333" spans="1:9" ht="67.5">
      <c r="A333" s="150" t="s">
        <v>52</v>
      </c>
      <c r="B333" s="178">
        <v>868</v>
      </c>
      <c r="C333" s="179">
        <v>10</v>
      </c>
      <c r="D333" s="179">
        <v>3</v>
      </c>
      <c r="E333" s="180" t="s">
        <v>51</v>
      </c>
      <c r="F333" s="181">
        <v>0</v>
      </c>
      <c r="G333" s="151">
        <v>152580.4</v>
      </c>
      <c r="H333" s="160">
        <v>116296.5</v>
      </c>
      <c r="I333" s="151">
        <f t="shared" si="5"/>
        <v>76.219815913446283</v>
      </c>
    </row>
    <row r="334" spans="1:9" ht="22.5">
      <c r="A334" s="150" t="s">
        <v>25</v>
      </c>
      <c r="B334" s="178">
        <v>868</v>
      </c>
      <c r="C334" s="179">
        <v>10</v>
      </c>
      <c r="D334" s="179">
        <v>3</v>
      </c>
      <c r="E334" s="180" t="s">
        <v>51</v>
      </c>
      <c r="F334" s="181" t="s">
        <v>24</v>
      </c>
      <c r="G334" s="151">
        <v>152580.4</v>
      </c>
      <c r="H334" s="160">
        <v>116296.5</v>
      </c>
      <c r="I334" s="151">
        <f t="shared" si="5"/>
        <v>76.219815913446283</v>
      </c>
    </row>
    <row r="335" spans="1:9" ht="22.5">
      <c r="A335" s="150" t="s">
        <v>41</v>
      </c>
      <c r="B335" s="178">
        <v>868</v>
      </c>
      <c r="C335" s="179">
        <v>10</v>
      </c>
      <c r="D335" s="179">
        <v>3</v>
      </c>
      <c r="E335" s="180" t="s">
        <v>40</v>
      </c>
      <c r="F335" s="181">
        <v>0</v>
      </c>
      <c r="G335" s="151">
        <v>30268.2</v>
      </c>
      <c r="H335" s="160">
        <v>24410</v>
      </c>
      <c r="I335" s="151">
        <f t="shared" si="5"/>
        <v>80.645694160868501</v>
      </c>
    </row>
    <row r="336" spans="1:9" ht="22.5">
      <c r="A336" s="150" t="s">
        <v>25</v>
      </c>
      <c r="B336" s="178">
        <v>868</v>
      </c>
      <c r="C336" s="179">
        <v>10</v>
      </c>
      <c r="D336" s="179">
        <v>3</v>
      </c>
      <c r="E336" s="180" t="s">
        <v>40</v>
      </c>
      <c r="F336" s="181" t="s">
        <v>24</v>
      </c>
      <c r="G336" s="151">
        <v>30268.2</v>
      </c>
      <c r="H336" s="160">
        <v>24410</v>
      </c>
      <c r="I336" s="151">
        <f t="shared" si="5"/>
        <v>80.645694160868501</v>
      </c>
    </row>
    <row r="337" spans="1:9">
      <c r="A337" s="150" t="s">
        <v>39</v>
      </c>
      <c r="B337" s="178">
        <v>868</v>
      </c>
      <c r="C337" s="179">
        <v>10</v>
      </c>
      <c r="D337" s="179">
        <v>6</v>
      </c>
      <c r="E337" s="180">
        <v>0</v>
      </c>
      <c r="F337" s="181">
        <v>0</v>
      </c>
      <c r="G337" s="151">
        <v>17134.900000000001</v>
      </c>
      <c r="H337" s="160">
        <v>12471.6</v>
      </c>
      <c r="I337" s="151">
        <f t="shared" si="5"/>
        <v>72.784784270698978</v>
      </c>
    </row>
    <row r="338" spans="1:9" ht="22.5">
      <c r="A338" s="150" t="s">
        <v>38</v>
      </c>
      <c r="B338" s="178">
        <v>868</v>
      </c>
      <c r="C338" s="179">
        <v>10</v>
      </c>
      <c r="D338" s="179">
        <v>6</v>
      </c>
      <c r="E338" s="180" t="s">
        <v>37</v>
      </c>
      <c r="F338" s="181">
        <v>0</v>
      </c>
      <c r="G338" s="151">
        <v>11013</v>
      </c>
      <c r="H338" s="160">
        <v>8024.7</v>
      </c>
      <c r="I338" s="151">
        <f t="shared" si="5"/>
        <v>72.865704167801695</v>
      </c>
    </row>
    <row r="339" spans="1:9" ht="22.5">
      <c r="A339" s="150" t="s">
        <v>36</v>
      </c>
      <c r="B339" s="178">
        <v>868</v>
      </c>
      <c r="C339" s="179">
        <v>10</v>
      </c>
      <c r="D339" s="179">
        <v>6</v>
      </c>
      <c r="E339" s="180" t="s">
        <v>35</v>
      </c>
      <c r="F339" s="181">
        <v>0</v>
      </c>
      <c r="G339" s="151">
        <v>11013</v>
      </c>
      <c r="H339" s="160">
        <v>8024.7</v>
      </c>
      <c r="I339" s="151">
        <f t="shared" si="5"/>
        <v>72.865704167801695</v>
      </c>
    </row>
    <row r="340" spans="1:9" ht="33.75">
      <c r="A340" s="150" t="s">
        <v>34</v>
      </c>
      <c r="B340" s="178">
        <v>868</v>
      </c>
      <c r="C340" s="179">
        <v>10</v>
      </c>
      <c r="D340" s="179">
        <v>6</v>
      </c>
      <c r="E340" s="180" t="s">
        <v>29</v>
      </c>
      <c r="F340" s="181">
        <v>0</v>
      </c>
      <c r="G340" s="151">
        <v>11013</v>
      </c>
      <c r="H340" s="160">
        <v>8024.7</v>
      </c>
      <c r="I340" s="151">
        <f t="shared" si="5"/>
        <v>72.865704167801695</v>
      </c>
    </row>
    <row r="341" spans="1:9" ht="22.5">
      <c r="A341" s="150" t="s">
        <v>89</v>
      </c>
      <c r="B341" s="178">
        <v>868</v>
      </c>
      <c r="C341" s="179">
        <v>10</v>
      </c>
      <c r="D341" s="179">
        <v>6</v>
      </c>
      <c r="E341" s="180" t="s">
        <v>29</v>
      </c>
      <c r="F341" s="181" t="s">
        <v>88</v>
      </c>
      <c r="G341" s="151">
        <v>6608.4</v>
      </c>
      <c r="H341" s="160">
        <v>5276.3</v>
      </c>
      <c r="I341" s="151">
        <f t="shared" si="5"/>
        <v>79.842321893347872</v>
      </c>
    </row>
    <row r="342" spans="1:9" ht="22.5">
      <c r="A342" s="150" t="s">
        <v>608</v>
      </c>
      <c r="B342" s="178">
        <v>868</v>
      </c>
      <c r="C342" s="179">
        <v>10</v>
      </c>
      <c r="D342" s="179">
        <v>6</v>
      </c>
      <c r="E342" s="180" t="s">
        <v>29</v>
      </c>
      <c r="F342" s="181" t="s">
        <v>609</v>
      </c>
      <c r="G342" s="160">
        <v>1995.7</v>
      </c>
      <c r="H342" s="160">
        <v>1576.8</v>
      </c>
      <c r="I342" s="151">
        <f t="shared" si="5"/>
        <v>79.009871223129721</v>
      </c>
    </row>
    <row r="343" spans="1:9" ht="22.5">
      <c r="A343" s="150" t="s">
        <v>27</v>
      </c>
      <c r="B343" s="178">
        <v>868</v>
      </c>
      <c r="C343" s="179">
        <v>10</v>
      </c>
      <c r="D343" s="179">
        <v>6</v>
      </c>
      <c r="E343" s="180" t="s">
        <v>29</v>
      </c>
      <c r="F343" s="181" t="s">
        <v>26</v>
      </c>
      <c r="G343" s="160">
        <v>94.7</v>
      </c>
      <c r="H343" s="151"/>
      <c r="I343" s="151">
        <f t="shared" si="5"/>
        <v>0</v>
      </c>
    </row>
    <row r="344" spans="1:9">
      <c r="A344" s="150" t="s">
        <v>33</v>
      </c>
      <c r="B344" s="178">
        <v>868</v>
      </c>
      <c r="C344" s="179">
        <v>10</v>
      </c>
      <c r="D344" s="179">
        <v>6</v>
      </c>
      <c r="E344" s="180" t="s">
        <v>29</v>
      </c>
      <c r="F344" s="181" t="s">
        <v>32</v>
      </c>
      <c r="G344" s="151">
        <v>316</v>
      </c>
      <c r="H344" s="160">
        <v>147.6</v>
      </c>
      <c r="I344" s="151">
        <f t="shared" si="5"/>
        <v>46.708860759493668</v>
      </c>
    </row>
    <row r="345" spans="1:9" ht="22.5">
      <c r="A345" s="150" t="s">
        <v>12</v>
      </c>
      <c r="B345" s="178">
        <v>868</v>
      </c>
      <c r="C345" s="179">
        <v>10</v>
      </c>
      <c r="D345" s="179">
        <v>6</v>
      </c>
      <c r="E345" s="180" t="s">
        <v>29</v>
      </c>
      <c r="F345" s="181" t="s">
        <v>10</v>
      </c>
      <c r="G345" s="151">
        <v>1220</v>
      </c>
      <c r="H345" s="160">
        <v>296.3</v>
      </c>
      <c r="I345" s="151">
        <f t="shared" si="5"/>
        <v>24.28688524590164</v>
      </c>
    </row>
    <row r="346" spans="1:9" ht="56.25">
      <c r="A346" s="150" t="s">
        <v>23</v>
      </c>
      <c r="B346" s="178">
        <v>868</v>
      </c>
      <c r="C346" s="179">
        <v>10</v>
      </c>
      <c r="D346" s="179">
        <v>6</v>
      </c>
      <c r="E346" s="180" t="s">
        <v>29</v>
      </c>
      <c r="F346" s="181" t="s">
        <v>22</v>
      </c>
      <c r="G346" s="151">
        <v>698.9</v>
      </c>
      <c r="H346" s="160">
        <v>698.9</v>
      </c>
      <c r="I346" s="151">
        <f t="shared" si="5"/>
        <v>100</v>
      </c>
    </row>
    <row r="347" spans="1:9">
      <c r="A347" s="150" t="s">
        <v>31</v>
      </c>
      <c r="B347" s="178">
        <v>868</v>
      </c>
      <c r="C347" s="179">
        <v>10</v>
      </c>
      <c r="D347" s="179">
        <v>6</v>
      </c>
      <c r="E347" s="180" t="s">
        <v>29</v>
      </c>
      <c r="F347" s="181" t="s">
        <v>30</v>
      </c>
      <c r="G347" s="151">
        <v>28.8</v>
      </c>
      <c r="H347" s="160">
        <v>24.7</v>
      </c>
      <c r="I347" s="151">
        <f t="shared" si="5"/>
        <v>85.763888888888886</v>
      </c>
    </row>
    <row r="348" spans="1:9">
      <c r="A348" s="150" t="s">
        <v>21</v>
      </c>
      <c r="B348" s="178">
        <v>868</v>
      </c>
      <c r="C348" s="179">
        <v>10</v>
      </c>
      <c r="D348" s="179">
        <v>6</v>
      </c>
      <c r="E348" s="180" t="s">
        <v>29</v>
      </c>
      <c r="F348" s="181" t="s">
        <v>20</v>
      </c>
      <c r="G348" s="151">
        <v>43.5</v>
      </c>
      <c r="H348" s="151"/>
      <c r="I348" s="151">
        <f t="shared" si="5"/>
        <v>0</v>
      </c>
    </row>
    <row r="349" spans="1:9">
      <c r="A349" s="150" t="s">
        <v>87</v>
      </c>
      <c r="B349" s="178">
        <v>868</v>
      </c>
      <c r="C349" s="179">
        <v>10</v>
      </c>
      <c r="D349" s="179">
        <v>6</v>
      </c>
      <c r="E349" s="180" t="s">
        <v>29</v>
      </c>
      <c r="F349" s="181" t="s">
        <v>86</v>
      </c>
      <c r="G349" s="151">
        <v>7</v>
      </c>
      <c r="H349" s="160">
        <v>4.0999999999999996</v>
      </c>
      <c r="I349" s="151">
        <f t="shared" si="5"/>
        <v>58.571428571428562</v>
      </c>
    </row>
    <row r="350" spans="1:9" ht="22.5">
      <c r="A350" s="150" t="s">
        <v>493</v>
      </c>
      <c r="B350" s="178">
        <v>868</v>
      </c>
      <c r="C350" s="179">
        <v>10</v>
      </c>
      <c r="D350" s="179">
        <v>6</v>
      </c>
      <c r="E350" s="180" t="s">
        <v>28</v>
      </c>
      <c r="F350" s="181">
        <v>0</v>
      </c>
      <c r="G350" s="151">
        <v>6121.9</v>
      </c>
      <c r="H350" s="160">
        <v>4446.8999999999996</v>
      </c>
      <c r="I350" s="151">
        <f t="shared" si="5"/>
        <v>72.639213316127353</v>
      </c>
    </row>
    <row r="351" spans="1:9">
      <c r="A351" s="150" t="s">
        <v>603</v>
      </c>
      <c r="B351" s="178">
        <v>868</v>
      </c>
      <c r="C351" s="179">
        <v>10</v>
      </c>
      <c r="D351" s="179">
        <v>6</v>
      </c>
      <c r="E351" s="180" t="s">
        <v>28</v>
      </c>
      <c r="F351" s="181" t="s">
        <v>604</v>
      </c>
      <c r="G351" s="160">
        <v>3309.2</v>
      </c>
      <c r="H351" s="160">
        <v>2432.9</v>
      </c>
      <c r="I351" s="151">
        <f t="shared" si="5"/>
        <v>73.519279584189533</v>
      </c>
    </row>
    <row r="352" spans="1:9" ht="22.5">
      <c r="A352" s="150" t="s">
        <v>605</v>
      </c>
      <c r="B352" s="178">
        <v>868</v>
      </c>
      <c r="C352" s="179">
        <v>10</v>
      </c>
      <c r="D352" s="179">
        <v>6</v>
      </c>
      <c r="E352" s="180" t="s">
        <v>28</v>
      </c>
      <c r="F352" s="181" t="s">
        <v>606</v>
      </c>
      <c r="G352" s="160">
        <v>1282.3</v>
      </c>
      <c r="H352" s="160">
        <v>839.1</v>
      </c>
      <c r="I352" s="151">
        <f t="shared" si="5"/>
        <v>65.437105201590896</v>
      </c>
    </row>
    <row r="353" spans="1:9" ht="22.5">
      <c r="A353" s="150" t="s">
        <v>12</v>
      </c>
      <c r="B353" s="178">
        <v>868</v>
      </c>
      <c r="C353" s="179">
        <v>10</v>
      </c>
      <c r="D353" s="179">
        <v>6</v>
      </c>
      <c r="E353" s="180" t="s">
        <v>28</v>
      </c>
      <c r="F353" s="181" t="s">
        <v>10</v>
      </c>
      <c r="G353" s="151">
        <v>1437.7</v>
      </c>
      <c r="H353" s="160">
        <v>1118.2</v>
      </c>
      <c r="I353" s="151">
        <f t="shared" si="5"/>
        <v>77.777004938443355</v>
      </c>
    </row>
    <row r="354" spans="1:9" ht="56.25">
      <c r="A354" s="150" t="s">
        <v>23</v>
      </c>
      <c r="B354" s="178">
        <v>868</v>
      </c>
      <c r="C354" s="179">
        <v>10</v>
      </c>
      <c r="D354" s="179">
        <v>6</v>
      </c>
      <c r="E354" s="180" t="s">
        <v>28</v>
      </c>
      <c r="F354" s="181" t="s">
        <v>22</v>
      </c>
      <c r="G354" s="151">
        <v>26.8</v>
      </c>
      <c r="H354" s="160">
        <v>4.0999999999999996</v>
      </c>
      <c r="I354" s="151">
        <f t="shared" si="5"/>
        <v>15.298507462686564</v>
      </c>
    </row>
    <row r="355" spans="1:9">
      <c r="A355" s="150" t="s">
        <v>21</v>
      </c>
      <c r="B355" s="178">
        <v>868</v>
      </c>
      <c r="C355" s="179">
        <v>10</v>
      </c>
      <c r="D355" s="179">
        <v>6</v>
      </c>
      <c r="E355" s="180" t="s">
        <v>28</v>
      </c>
      <c r="F355" s="181" t="s">
        <v>20</v>
      </c>
      <c r="G355" s="151">
        <v>2.5</v>
      </c>
      <c r="H355" s="160">
        <v>2.5</v>
      </c>
      <c r="I355" s="151">
        <f t="shared" si="5"/>
        <v>100</v>
      </c>
    </row>
    <row r="356" spans="1:9">
      <c r="A356" s="150" t="s">
        <v>87</v>
      </c>
      <c r="B356" s="178">
        <v>868</v>
      </c>
      <c r="C356" s="179">
        <v>10</v>
      </c>
      <c r="D356" s="179">
        <v>6</v>
      </c>
      <c r="E356" s="180" t="s">
        <v>28</v>
      </c>
      <c r="F356" s="181" t="s">
        <v>86</v>
      </c>
      <c r="G356" s="151">
        <v>63.4</v>
      </c>
      <c r="H356" s="160">
        <v>50.1</v>
      </c>
      <c r="I356" s="151">
        <f t="shared" si="5"/>
        <v>79.022082018927449</v>
      </c>
    </row>
    <row r="357" spans="1:9">
      <c r="A357" s="150" t="s">
        <v>327</v>
      </c>
      <c r="B357" s="178">
        <v>878</v>
      </c>
      <c r="C357" s="179">
        <v>0</v>
      </c>
      <c r="D357" s="179">
        <v>0</v>
      </c>
      <c r="E357" s="180">
        <v>0</v>
      </c>
      <c r="F357" s="181">
        <v>0</v>
      </c>
      <c r="G357" s="151">
        <v>349462.8</v>
      </c>
      <c r="H357" s="160">
        <v>266164.39999999997</v>
      </c>
      <c r="I357" s="151">
        <f t="shared" si="5"/>
        <v>76.163872091678996</v>
      </c>
    </row>
    <row r="358" spans="1:9">
      <c r="A358" s="150" t="s">
        <v>620</v>
      </c>
      <c r="B358" s="178">
        <v>878</v>
      </c>
      <c r="C358" s="179">
        <v>3</v>
      </c>
      <c r="D358" s="179">
        <v>0</v>
      </c>
      <c r="E358" s="180">
        <v>0</v>
      </c>
      <c r="F358" s="181">
        <v>0</v>
      </c>
      <c r="G358" s="151">
        <v>5285.3</v>
      </c>
      <c r="H358" s="160">
        <v>2530.3000000000002</v>
      </c>
      <c r="I358" s="151">
        <f t="shared" si="5"/>
        <v>47.874292849980137</v>
      </c>
    </row>
    <row r="359" spans="1:9" ht="22.5">
      <c r="A359" s="150" t="s">
        <v>288</v>
      </c>
      <c r="B359" s="178">
        <v>878</v>
      </c>
      <c r="C359" s="179">
        <v>3</v>
      </c>
      <c r="D359" s="179">
        <v>9</v>
      </c>
      <c r="E359" s="180">
        <v>0</v>
      </c>
      <c r="F359" s="181">
        <v>0</v>
      </c>
      <c r="G359" s="151">
        <v>5285.3</v>
      </c>
      <c r="H359" s="160">
        <v>2530.3000000000002</v>
      </c>
      <c r="I359" s="151">
        <f t="shared" si="5"/>
        <v>47.874292849980137</v>
      </c>
    </row>
    <row r="360" spans="1:9">
      <c r="A360" s="150" t="s">
        <v>153</v>
      </c>
      <c r="B360" s="178">
        <v>878</v>
      </c>
      <c r="C360" s="179">
        <v>3</v>
      </c>
      <c r="D360" s="179">
        <v>9</v>
      </c>
      <c r="E360" s="180" t="s">
        <v>152</v>
      </c>
      <c r="F360" s="181">
        <v>0</v>
      </c>
      <c r="G360" s="151">
        <v>5285.3</v>
      </c>
      <c r="H360" s="160">
        <v>2530.3000000000002</v>
      </c>
      <c r="I360" s="151">
        <f t="shared" si="5"/>
        <v>47.874292849980137</v>
      </c>
    </row>
    <row r="361" spans="1:9" ht="22.5">
      <c r="A361" s="150" t="s">
        <v>287</v>
      </c>
      <c r="B361" s="178">
        <v>878</v>
      </c>
      <c r="C361" s="179">
        <v>3</v>
      </c>
      <c r="D361" s="179">
        <v>9</v>
      </c>
      <c r="E361" s="180" t="s">
        <v>286</v>
      </c>
      <c r="F361" s="181">
        <v>0</v>
      </c>
      <c r="G361" s="151">
        <v>5285.3</v>
      </c>
      <c r="H361" s="160">
        <v>2530.3000000000002</v>
      </c>
      <c r="I361" s="151">
        <f t="shared" si="5"/>
        <v>47.874292849980137</v>
      </c>
    </row>
    <row r="362" spans="1:9" ht="22.5">
      <c r="A362" s="150" t="s">
        <v>285</v>
      </c>
      <c r="B362" s="178">
        <v>878</v>
      </c>
      <c r="C362" s="179">
        <v>3</v>
      </c>
      <c r="D362" s="179">
        <v>9</v>
      </c>
      <c r="E362" s="180" t="s">
        <v>284</v>
      </c>
      <c r="F362" s="181">
        <v>0</v>
      </c>
      <c r="G362" s="151">
        <v>5285.3</v>
      </c>
      <c r="H362" s="160">
        <v>2530.3000000000002</v>
      </c>
      <c r="I362" s="151">
        <f t="shared" si="5"/>
        <v>47.874292849980137</v>
      </c>
    </row>
    <row r="363" spans="1:9" ht="22.5">
      <c r="A363" s="150" t="s">
        <v>12</v>
      </c>
      <c r="B363" s="178">
        <v>878</v>
      </c>
      <c r="C363" s="179">
        <v>3</v>
      </c>
      <c r="D363" s="179">
        <v>9</v>
      </c>
      <c r="E363" s="180" t="s">
        <v>284</v>
      </c>
      <c r="F363" s="181" t="s">
        <v>10</v>
      </c>
      <c r="G363" s="151">
        <v>633</v>
      </c>
      <c r="H363" s="160">
        <v>15.7</v>
      </c>
      <c r="I363" s="151">
        <f t="shared" si="5"/>
        <v>2.480252764612954</v>
      </c>
    </row>
    <row r="364" spans="1:9" ht="33.75">
      <c r="A364" s="150" t="s">
        <v>621</v>
      </c>
      <c r="B364" s="178">
        <v>878</v>
      </c>
      <c r="C364" s="179">
        <v>3</v>
      </c>
      <c r="D364" s="179">
        <v>9</v>
      </c>
      <c r="E364" s="180" t="s">
        <v>284</v>
      </c>
      <c r="F364" s="181" t="s">
        <v>622</v>
      </c>
      <c r="G364" s="151">
        <v>4652.3</v>
      </c>
      <c r="H364" s="160">
        <v>2514.6</v>
      </c>
      <c r="I364" s="151">
        <f t="shared" si="5"/>
        <v>54.050684607613434</v>
      </c>
    </row>
    <row r="365" spans="1:9">
      <c r="A365" s="150" t="s">
        <v>623</v>
      </c>
      <c r="B365" s="178">
        <v>878</v>
      </c>
      <c r="C365" s="179">
        <v>4</v>
      </c>
      <c r="D365" s="179">
        <v>0</v>
      </c>
      <c r="E365" s="180">
        <v>0</v>
      </c>
      <c r="F365" s="181">
        <v>0</v>
      </c>
      <c r="G365" s="151">
        <v>90698.3</v>
      </c>
      <c r="H365" s="160">
        <v>66007</v>
      </c>
      <c r="I365" s="151">
        <f t="shared" si="5"/>
        <v>72.776446747072427</v>
      </c>
    </row>
    <row r="366" spans="1:9">
      <c r="A366" s="150" t="s">
        <v>282</v>
      </c>
      <c r="B366" s="178">
        <v>878</v>
      </c>
      <c r="C366" s="179">
        <v>4</v>
      </c>
      <c r="D366" s="179">
        <v>8</v>
      </c>
      <c r="E366" s="180">
        <v>0</v>
      </c>
      <c r="F366" s="181">
        <v>0</v>
      </c>
      <c r="G366" s="151">
        <v>1684.1</v>
      </c>
      <c r="H366" s="160">
        <v>577.5</v>
      </c>
      <c r="I366" s="151">
        <f t="shared" si="5"/>
        <v>34.291312867406923</v>
      </c>
    </row>
    <row r="367" spans="1:9" ht="22.5">
      <c r="A367" s="150" t="s">
        <v>84</v>
      </c>
      <c r="B367" s="178">
        <v>878</v>
      </c>
      <c r="C367" s="179">
        <v>4</v>
      </c>
      <c r="D367" s="179">
        <v>8</v>
      </c>
      <c r="E367" s="180" t="s">
        <v>83</v>
      </c>
      <c r="F367" s="181">
        <v>0</v>
      </c>
      <c r="G367" s="151">
        <v>1684.1</v>
      </c>
      <c r="H367" s="160">
        <v>577.5</v>
      </c>
      <c r="I367" s="151">
        <f t="shared" si="5"/>
        <v>34.291312867406923</v>
      </c>
    </row>
    <row r="368" spans="1:9">
      <c r="A368" s="150" t="s">
        <v>281</v>
      </c>
      <c r="B368" s="178">
        <v>878</v>
      </c>
      <c r="C368" s="179">
        <v>4</v>
      </c>
      <c r="D368" s="179">
        <v>8</v>
      </c>
      <c r="E368" s="180" t="s">
        <v>280</v>
      </c>
      <c r="F368" s="181">
        <v>0</v>
      </c>
      <c r="G368" s="151">
        <v>1684.1</v>
      </c>
      <c r="H368" s="160">
        <v>577.5</v>
      </c>
      <c r="I368" s="151">
        <f t="shared" si="5"/>
        <v>34.291312867406923</v>
      </c>
    </row>
    <row r="369" spans="1:9" ht="22.5">
      <c r="A369" s="150" t="s">
        <v>279</v>
      </c>
      <c r="B369" s="178">
        <v>878</v>
      </c>
      <c r="C369" s="179">
        <v>4</v>
      </c>
      <c r="D369" s="179">
        <v>8</v>
      </c>
      <c r="E369" s="180" t="s">
        <v>278</v>
      </c>
      <c r="F369" s="181">
        <v>0</v>
      </c>
      <c r="G369" s="151">
        <v>140.6</v>
      </c>
      <c r="H369" s="151"/>
      <c r="I369" s="151">
        <f t="shared" si="5"/>
        <v>0</v>
      </c>
    </row>
    <row r="370" spans="1:9" ht="33.75">
      <c r="A370" s="150" t="s">
        <v>621</v>
      </c>
      <c r="B370" s="178">
        <v>878</v>
      </c>
      <c r="C370" s="179">
        <v>4</v>
      </c>
      <c r="D370" s="179">
        <v>8</v>
      </c>
      <c r="E370" s="180" t="s">
        <v>278</v>
      </c>
      <c r="F370" s="181" t="s">
        <v>622</v>
      </c>
      <c r="G370" s="151">
        <v>140.6</v>
      </c>
      <c r="H370" s="151"/>
      <c r="I370" s="151">
        <f t="shared" si="5"/>
        <v>0</v>
      </c>
    </row>
    <row r="371" spans="1:9">
      <c r="A371" s="150" t="s">
        <v>277</v>
      </c>
      <c r="B371" s="178">
        <v>878</v>
      </c>
      <c r="C371" s="179">
        <v>4</v>
      </c>
      <c r="D371" s="179">
        <v>8</v>
      </c>
      <c r="E371" s="180" t="s">
        <v>276</v>
      </c>
      <c r="F371" s="181">
        <v>0</v>
      </c>
      <c r="G371" s="151">
        <v>99</v>
      </c>
      <c r="H371" s="151"/>
      <c r="I371" s="151">
        <f t="shared" si="5"/>
        <v>0</v>
      </c>
    </row>
    <row r="372" spans="1:9" ht="22.5">
      <c r="A372" s="150" t="s">
        <v>12</v>
      </c>
      <c r="B372" s="178">
        <v>878</v>
      </c>
      <c r="C372" s="179">
        <v>4</v>
      </c>
      <c r="D372" s="179">
        <v>8</v>
      </c>
      <c r="E372" s="180" t="s">
        <v>276</v>
      </c>
      <c r="F372" s="181" t="s">
        <v>10</v>
      </c>
      <c r="G372" s="151">
        <v>99</v>
      </c>
      <c r="H372" s="151"/>
      <c r="I372" s="151">
        <f t="shared" si="5"/>
        <v>0</v>
      </c>
    </row>
    <row r="373" spans="1:9">
      <c r="A373" s="150" t="s">
        <v>275</v>
      </c>
      <c r="B373" s="178">
        <v>878</v>
      </c>
      <c r="C373" s="179">
        <v>4</v>
      </c>
      <c r="D373" s="179">
        <v>8</v>
      </c>
      <c r="E373" s="180" t="s">
        <v>274</v>
      </c>
      <c r="F373" s="181">
        <v>0</v>
      </c>
      <c r="G373" s="151">
        <v>266</v>
      </c>
      <c r="H373" s="151"/>
      <c r="I373" s="151">
        <f t="shared" si="5"/>
        <v>0</v>
      </c>
    </row>
    <row r="374" spans="1:9" ht="22.5">
      <c r="A374" s="150" t="s">
        <v>12</v>
      </c>
      <c r="B374" s="178">
        <v>878</v>
      </c>
      <c r="C374" s="179">
        <v>4</v>
      </c>
      <c r="D374" s="179">
        <v>8</v>
      </c>
      <c r="E374" s="180" t="s">
        <v>274</v>
      </c>
      <c r="F374" s="181" t="s">
        <v>10</v>
      </c>
      <c r="G374" s="151">
        <v>266</v>
      </c>
      <c r="H374" s="151"/>
      <c r="I374" s="151">
        <f t="shared" si="5"/>
        <v>0</v>
      </c>
    </row>
    <row r="375" spans="1:9" ht="22.5">
      <c r="A375" s="150" t="s">
        <v>273</v>
      </c>
      <c r="B375" s="178">
        <v>878</v>
      </c>
      <c r="C375" s="179">
        <v>4</v>
      </c>
      <c r="D375" s="179">
        <v>8</v>
      </c>
      <c r="E375" s="180" t="s">
        <v>272</v>
      </c>
      <c r="F375" s="181">
        <v>0</v>
      </c>
      <c r="G375" s="151">
        <v>1178.5</v>
      </c>
      <c r="H375" s="160">
        <v>577.5</v>
      </c>
      <c r="I375" s="151">
        <f t="shared" si="5"/>
        <v>49.00296987696224</v>
      </c>
    </row>
    <row r="376" spans="1:9" ht="22.5">
      <c r="A376" s="150" t="s">
        <v>12</v>
      </c>
      <c r="B376" s="178">
        <v>878</v>
      </c>
      <c r="C376" s="179">
        <v>4</v>
      </c>
      <c r="D376" s="179">
        <v>8</v>
      </c>
      <c r="E376" s="180" t="s">
        <v>272</v>
      </c>
      <c r="F376" s="181" t="s">
        <v>10</v>
      </c>
      <c r="G376" s="151">
        <v>1178.5</v>
      </c>
      <c r="H376" s="160">
        <v>577.5</v>
      </c>
      <c r="I376" s="151">
        <f t="shared" si="5"/>
        <v>49.00296987696224</v>
      </c>
    </row>
    <row r="377" spans="1:9">
      <c r="A377" s="150" t="s">
        <v>271</v>
      </c>
      <c r="B377" s="178">
        <v>878</v>
      </c>
      <c r="C377" s="179">
        <v>4</v>
      </c>
      <c r="D377" s="179">
        <v>9</v>
      </c>
      <c r="E377" s="180">
        <v>0</v>
      </c>
      <c r="F377" s="181">
        <v>0</v>
      </c>
      <c r="G377" s="151">
        <v>88084.2</v>
      </c>
      <c r="H377" s="160">
        <v>64499.5</v>
      </c>
      <c r="I377" s="151">
        <f t="shared" si="5"/>
        <v>73.224823521130915</v>
      </c>
    </row>
    <row r="378" spans="1:9" ht="22.5">
      <c r="A378" s="150" t="s">
        <v>84</v>
      </c>
      <c r="B378" s="178">
        <v>878</v>
      </c>
      <c r="C378" s="179">
        <v>4</v>
      </c>
      <c r="D378" s="179">
        <v>9</v>
      </c>
      <c r="E378" s="180" t="s">
        <v>83</v>
      </c>
      <c r="F378" s="181">
        <v>0</v>
      </c>
      <c r="G378" s="151">
        <v>87293.2</v>
      </c>
      <c r="H378" s="160">
        <v>64499.5</v>
      </c>
      <c r="I378" s="151">
        <f t="shared" si="5"/>
        <v>73.88834410927771</v>
      </c>
    </row>
    <row r="379" spans="1:9">
      <c r="A379" s="150" t="s">
        <v>270</v>
      </c>
      <c r="B379" s="178">
        <v>878</v>
      </c>
      <c r="C379" s="179">
        <v>4</v>
      </c>
      <c r="D379" s="179">
        <v>9</v>
      </c>
      <c r="E379" s="180" t="s">
        <v>269</v>
      </c>
      <c r="F379" s="181">
        <v>0</v>
      </c>
      <c r="G379" s="151">
        <v>87293.2</v>
      </c>
      <c r="H379" s="160">
        <v>64499.5</v>
      </c>
      <c r="I379" s="151">
        <f t="shared" si="5"/>
        <v>73.88834410927771</v>
      </c>
    </row>
    <row r="380" spans="1:9">
      <c r="A380" s="150" t="s">
        <v>268</v>
      </c>
      <c r="B380" s="178">
        <v>878</v>
      </c>
      <c r="C380" s="179">
        <v>4</v>
      </c>
      <c r="D380" s="179">
        <v>9</v>
      </c>
      <c r="E380" s="180" t="s">
        <v>267</v>
      </c>
      <c r="F380" s="181">
        <v>0</v>
      </c>
      <c r="G380" s="151">
        <v>2700</v>
      </c>
      <c r="H380" s="160">
        <v>909</v>
      </c>
      <c r="I380" s="151">
        <f t="shared" si="5"/>
        <v>33.666666666666664</v>
      </c>
    </row>
    <row r="381" spans="1:9" ht="33.75">
      <c r="A381" s="150" t="s">
        <v>621</v>
      </c>
      <c r="B381" s="178">
        <v>878</v>
      </c>
      <c r="C381" s="179">
        <v>4</v>
      </c>
      <c r="D381" s="179">
        <v>9</v>
      </c>
      <c r="E381" s="180" t="s">
        <v>267</v>
      </c>
      <c r="F381" s="181" t="s">
        <v>622</v>
      </c>
      <c r="G381" s="151">
        <v>2700</v>
      </c>
      <c r="H381" s="160">
        <v>909</v>
      </c>
      <c r="I381" s="151">
        <f t="shared" si="5"/>
        <v>33.666666666666664</v>
      </c>
    </row>
    <row r="382" spans="1:9">
      <c r="A382" s="150" t="s">
        <v>266</v>
      </c>
      <c r="B382" s="178">
        <v>878</v>
      </c>
      <c r="C382" s="179">
        <v>4</v>
      </c>
      <c r="D382" s="179">
        <v>9</v>
      </c>
      <c r="E382" s="180" t="s">
        <v>265</v>
      </c>
      <c r="F382" s="181">
        <v>0</v>
      </c>
      <c r="G382" s="151">
        <v>10900</v>
      </c>
      <c r="H382" s="160">
        <v>7725.2</v>
      </c>
      <c r="I382" s="151">
        <f t="shared" si="5"/>
        <v>70.873394495412839</v>
      </c>
    </row>
    <row r="383" spans="1:9" ht="33.75">
      <c r="A383" s="150" t="s">
        <v>621</v>
      </c>
      <c r="B383" s="178">
        <v>878</v>
      </c>
      <c r="C383" s="179">
        <v>4</v>
      </c>
      <c r="D383" s="179">
        <v>9</v>
      </c>
      <c r="E383" s="180" t="s">
        <v>265</v>
      </c>
      <c r="F383" s="181" t="s">
        <v>622</v>
      </c>
      <c r="G383" s="151">
        <v>10900</v>
      </c>
      <c r="H383" s="160">
        <v>7725.2</v>
      </c>
      <c r="I383" s="151">
        <f t="shared" si="5"/>
        <v>70.873394495412839</v>
      </c>
    </row>
    <row r="384" spans="1:9">
      <c r="A384" s="150" t="s">
        <v>264</v>
      </c>
      <c r="B384" s="178">
        <v>878</v>
      </c>
      <c r="C384" s="179">
        <v>4</v>
      </c>
      <c r="D384" s="179">
        <v>9</v>
      </c>
      <c r="E384" s="180" t="s">
        <v>263</v>
      </c>
      <c r="F384" s="181">
        <v>0</v>
      </c>
      <c r="G384" s="151">
        <v>3600</v>
      </c>
      <c r="H384" s="160">
        <v>3510.9</v>
      </c>
      <c r="I384" s="151">
        <f t="shared" si="5"/>
        <v>97.525000000000006</v>
      </c>
    </row>
    <row r="385" spans="1:9" ht="33.75">
      <c r="A385" s="150" t="s">
        <v>621</v>
      </c>
      <c r="B385" s="178">
        <v>878</v>
      </c>
      <c r="C385" s="179">
        <v>4</v>
      </c>
      <c r="D385" s="179">
        <v>9</v>
      </c>
      <c r="E385" s="180" t="s">
        <v>263</v>
      </c>
      <c r="F385" s="181" t="s">
        <v>622</v>
      </c>
      <c r="G385" s="151">
        <v>3600</v>
      </c>
      <c r="H385" s="160">
        <v>3510.9</v>
      </c>
      <c r="I385" s="151">
        <f t="shared" si="5"/>
        <v>97.525000000000006</v>
      </c>
    </row>
    <row r="386" spans="1:9">
      <c r="A386" s="150" t="s">
        <v>262</v>
      </c>
      <c r="B386" s="178">
        <v>878</v>
      </c>
      <c r="C386" s="179">
        <v>4</v>
      </c>
      <c r="D386" s="179">
        <v>9</v>
      </c>
      <c r="E386" s="180" t="s">
        <v>261</v>
      </c>
      <c r="F386" s="181">
        <v>0</v>
      </c>
      <c r="G386" s="151">
        <v>3880.5</v>
      </c>
      <c r="H386" s="160">
        <v>2577.6</v>
      </c>
      <c r="I386" s="151">
        <f t="shared" si="5"/>
        <v>66.424429841515263</v>
      </c>
    </row>
    <row r="387" spans="1:9" ht="33.75">
      <c r="A387" s="150" t="s">
        <v>621</v>
      </c>
      <c r="B387" s="178">
        <v>878</v>
      </c>
      <c r="C387" s="179">
        <v>4</v>
      </c>
      <c r="D387" s="179">
        <v>9</v>
      </c>
      <c r="E387" s="180" t="s">
        <v>261</v>
      </c>
      <c r="F387" s="181" t="s">
        <v>622</v>
      </c>
      <c r="G387" s="151">
        <v>3880.5</v>
      </c>
      <c r="H387" s="160">
        <v>2577.6</v>
      </c>
      <c r="I387" s="151">
        <f t="shared" si="5"/>
        <v>66.424429841515263</v>
      </c>
    </row>
    <row r="388" spans="1:9">
      <c r="A388" s="150" t="s">
        <v>624</v>
      </c>
      <c r="B388" s="178">
        <v>878</v>
      </c>
      <c r="C388" s="179">
        <v>4</v>
      </c>
      <c r="D388" s="179">
        <v>9</v>
      </c>
      <c r="E388" s="180" t="s">
        <v>625</v>
      </c>
      <c r="F388" s="181">
        <v>0</v>
      </c>
      <c r="G388" s="151">
        <v>4270</v>
      </c>
      <c r="H388" s="160">
        <v>4270</v>
      </c>
      <c r="I388" s="151">
        <f t="shared" si="5"/>
        <v>100</v>
      </c>
    </row>
    <row r="389" spans="1:9" ht="33.75">
      <c r="A389" s="150" t="s">
        <v>621</v>
      </c>
      <c r="B389" s="178">
        <v>878</v>
      </c>
      <c r="C389" s="179">
        <v>4</v>
      </c>
      <c r="D389" s="179">
        <v>9</v>
      </c>
      <c r="E389" s="180" t="s">
        <v>625</v>
      </c>
      <c r="F389" s="181" t="s">
        <v>622</v>
      </c>
      <c r="G389" s="151">
        <v>4270</v>
      </c>
      <c r="H389" s="160">
        <v>4270</v>
      </c>
      <c r="I389" s="151">
        <f t="shared" si="5"/>
        <v>100</v>
      </c>
    </row>
    <row r="390" spans="1:9">
      <c r="A390" s="150" t="s">
        <v>260</v>
      </c>
      <c r="B390" s="178">
        <v>878</v>
      </c>
      <c r="C390" s="179">
        <v>4</v>
      </c>
      <c r="D390" s="179">
        <v>9</v>
      </c>
      <c r="E390" s="180" t="s">
        <v>259</v>
      </c>
      <c r="F390" s="181">
        <v>0</v>
      </c>
      <c r="G390" s="151">
        <v>2742.7</v>
      </c>
      <c r="H390" s="160">
        <v>2742.6</v>
      </c>
      <c r="I390" s="151">
        <f t="shared" si="5"/>
        <v>99.996353957778837</v>
      </c>
    </row>
    <row r="391" spans="1:9" ht="33.75">
      <c r="A391" s="150" t="s">
        <v>621</v>
      </c>
      <c r="B391" s="178">
        <v>878</v>
      </c>
      <c r="C391" s="179">
        <v>4</v>
      </c>
      <c r="D391" s="179">
        <v>9</v>
      </c>
      <c r="E391" s="180" t="s">
        <v>259</v>
      </c>
      <c r="F391" s="181" t="s">
        <v>622</v>
      </c>
      <c r="G391" s="151">
        <v>2742.7</v>
      </c>
      <c r="H391" s="160">
        <v>2742.6</v>
      </c>
      <c r="I391" s="151">
        <f t="shared" si="5"/>
        <v>99.996353957778837</v>
      </c>
    </row>
    <row r="392" spans="1:9" ht="22.5">
      <c r="A392" s="150" t="s">
        <v>512</v>
      </c>
      <c r="B392" s="178">
        <v>878</v>
      </c>
      <c r="C392" s="179">
        <v>4</v>
      </c>
      <c r="D392" s="179">
        <v>9</v>
      </c>
      <c r="E392" s="180" t="s">
        <v>513</v>
      </c>
      <c r="F392" s="181">
        <v>0</v>
      </c>
      <c r="G392" s="151">
        <v>4572.6000000000004</v>
      </c>
      <c r="H392" s="160">
        <v>300</v>
      </c>
      <c r="I392" s="151">
        <f t="shared" si="5"/>
        <v>6.5608187901850146</v>
      </c>
    </row>
    <row r="393" spans="1:9" ht="22.5">
      <c r="A393" s="150" t="s">
        <v>12</v>
      </c>
      <c r="B393" s="178">
        <v>878</v>
      </c>
      <c r="C393" s="179">
        <v>4</v>
      </c>
      <c r="D393" s="179">
        <v>9</v>
      </c>
      <c r="E393" s="180" t="s">
        <v>513</v>
      </c>
      <c r="F393" s="181" t="s">
        <v>10</v>
      </c>
      <c r="G393" s="151">
        <v>4572.6000000000004</v>
      </c>
      <c r="H393" s="160">
        <v>300</v>
      </c>
      <c r="I393" s="151">
        <f t="shared" si="5"/>
        <v>6.5608187901850146</v>
      </c>
    </row>
    <row r="394" spans="1:9" ht="22.5">
      <c r="A394" s="150" t="s">
        <v>258</v>
      </c>
      <c r="B394" s="178">
        <v>878</v>
      </c>
      <c r="C394" s="179">
        <v>4</v>
      </c>
      <c r="D394" s="179">
        <v>9</v>
      </c>
      <c r="E394" s="180" t="s">
        <v>257</v>
      </c>
      <c r="F394" s="181">
        <v>0</v>
      </c>
      <c r="G394" s="151">
        <v>37379.1</v>
      </c>
      <c r="H394" s="160">
        <v>35189</v>
      </c>
      <c r="I394" s="151">
        <f t="shared" ref="I394:I457" si="6">H394/G394*100</f>
        <v>94.140843412495229</v>
      </c>
    </row>
    <row r="395" spans="1:9" ht="22.5">
      <c r="A395" s="150" t="s">
        <v>198</v>
      </c>
      <c r="B395" s="178">
        <v>878</v>
      </c>
      <c r="C395" s="179">
        <v>4</v>
      </c>
      <c r="D395" s="179">
        <v>9</v>
      </c>
      <c r="E395" s="180" t="s">
        <v>257</v>
      </c>
      <c r="F395" s="181" t="s">
        <v>196</v>
      </c>
      <c r="G395" s="151">
        <v>452</v>
      </c>
      <c r="H395" s="151"/>
      <c r="I395" s="151">
        <f t="shared" si="6"/>
        <v>0</v>
      </c>
    </row>
    <row r="396" spans="1:9" ht="22.5">
      <c r="A396" s="150" t="s">
        <v>12</v>
      </c>
      <c r="B396" s="178">
        <v>878</v>
      </c>
      <c r="C396" s="179">
        <v>4</v>
      </c>
      <c r="D396" s="179">
        <v>9</v>
      </c>
      <c r="E396" s="180" t="s">
        <v>257</v>
      </c>
      <c r="F396" s="181" t="s">
        <v>10</v>
      </c>
      <c r="G396" s="151">
        <v>6927.1</v>
      </c>
      <c r="H396" s="160">
        <v>6927.1000000000022</v>
      </c>
      <c r="I396" s="151">
        <f t="shared" si="6"/>
        <v>100.00000000000003</v>
      </c>
    </row>
    <row r="397" spans="1:9" ht="22.5">
      <c r="A397" s="150" t="s">
        <v>516</v>
      </c>
      <c r="B397" s="178">
        <v>878</v>
      </c>
      <c r="C397" s="179">
        <v>4</v>
      </c>
      <c r="D397" s="179">
        <v>9</v>
      </c>
      <c r="E397" s="180" t="s">
        <v>257</v>
      </c>
      <c r="F397" s="181" t="s">
        <v>517</v>
      </c>
      <c r="G397" s="151">
        <v>30000</v>
      </c>
      <c r="H397" s="160">
        <v>28261.899999999998</v>
      </c>
      <c r="I397" s="151">
        <f t="shared" si="6"/>
        <v>94.206333333333319</v>
      </c>
    </row>
    <row r="398" spans="1:9" ht="22.5">
      <c r="A398" s="150" t="s">
        <v>626</v>
      </c>
      <c r="B398" s="178">
        <v>878</v>
      </c>
      <c r="C398" s="179">
        <v>4</v>
      </c>
      <c r="D398" s="179">
        <v>9</v>
      </c>
      <c r="E398" s="180" t="s">
        <v>627</v>
      </c>
      <c r="F398" s="181">
        <v>0</v>
      </c>
      <c r="G398" s="151">
        <v>17248.3</v>
      </c>
      <c r="H398" s="160">
        <v>7275.2</v>
      </c>
      <c r="I398" s="151">
        <f t="shared" si="6"/>
        <v>42.179229257376086</v>
      </c>
    </row>
    <row r="399" spans="1:9" ht="22.5">
      <c r="A399" s="150" t="s">
        <v>198</v>
      </c>
      <c r="B399" s="178">
        <v>878</v>
      </c>
      <c r="C399" s="179">
        <v>4</v>
      </c>
      <c r="D399" s="179">
        <v>9</v>
      </c>
      <c r="E399" s="180" t="s">
        <v>627</v>
      </c>
      <c r="F399" s="181" t="s">
        <v>196</v>
      </c>
      <c r="G399" s="151">
        <v>15973.1</v>
      </c>
      <c r="H399" s="160">
        <v>6000</v>
      </c>
      <c r="I399" s="151">
        <f t="shared" si="6"/>
        <v>37.563153051067104</v>
      </c>
    </row>
    <row r="400" spans="1:9" ht="22.5">
      <c r="A400" s="150" t="s">
        <v>12</v>
      </c>
      <c r="B400" s="178">
        <v>878</v>
      </c>
      <c r="C400" s="179">
        <v>4</v>
      </c>
      <c r="D400" s="179">
        <v>9</v>
      </c>
      <c r="E400" s="180" t="s">
        <v>627</v>
      </c>
      <c r="F400" s="181" t="s">
        <v>10</v>
      </c>
      <c r="G400" s="151">
        <v>261.8</v>
      </c>
      <c r="H400" s="160">
        <v>261.8</v>
      </c>
      <c r="I400" s="151">
        <f t="shared" si="6"/>
        <v>100</v>
      </c>
    </row>
    <row r="401" spans="1:9" ht="22.5">
      <c r="A401" s="150" t="s">
        <v>516</v>
      </c>
      <c r="B401" s="178">
        <v>878</v>
      </c>
      <c r="C401" s="179">
        <v>4</v>
      </c>
      <c r="D401" s="179">
        <v>9</v>
      </c>
      <c r="E401" s="180" t="s">
        <v>627</v>
      </c>
      <c r="F401" s="181" t="s">
        <v>517</v>
      </c>
      <c r="G401" s="151">
        <v>1013.4</v>
      </c>
      <c r="H401" s="160">
        <v>1013.4</v>
      </c>
      <c r="I401" s="151">
        <f t="shared" si="6"/>
        <v>100</v>
      </c>
    </row>
    <row r="402" spans="1:9">
      <c r="A402" s="150" t="s">
        <v>153</v>
      </c>
      <c r="B402" s="178">
        <v>878</v>
      </c>
      <c r="C402" s="179">
        <v>4</v>
      </c>
      <c r="D402" s="179">
        <v>9</v>
      </c>
      <c r="E402" s="180" t="s">
        <v>152</v>
      </c>
      <c r="F402" s="181">
        <v>0</v>
      </c>
      <c r="G402" s="151">
        <v>791</v>
      </c>
      <c r="H402" s="151"/>
      <c r="I402" s="151">
        <f t="shared" si="6"/>
        <v>0</v>
      </c>
    </row>
    <row r="403" spans="1:9" ht="22.5">
      <c r="A403" s="150" t="s">
        <v>256</v>
      </c>
      <c r="B403" s="178">
        <v>878</v>
      </c>
      <c r="C403" s="179">
        <v>4</v>
      </c>
      <c r="D403" s="179">
        <v>9</v>
      </c>
      <c r="E403" s="180" t="s">
        <v>255</v>
      </c>
      <c r="F403" s="181">
        <v>0</v>
      </c>
      <c r="G403" s="151">
        <v>791</v>
      </c>
      <c r="H403" s="151"/>
      <c r="I403" s="151">
        <f t="shared" si="6"/>
        <v>0</v>
      </c>
    </row>
    <row r="404" spans="1:9" ht="22.5">
      <c r="A404" s="150" t="s">
        <v>254</v>
      </c>
      <c r="B404" s="178">
        <v>878</v>
      </c>
      <c r="C404" s="179">
        <v>4</v>
      </c>
      <c r="D404" s="179">
        <v>9</v>
      </c>
      <c r="E404" s="180" t="s">
        <v>253</v>
      </c>
      <c r="F404" s="181">
        <v>0</v>
      </c>
      <c r="G404" s="151">
        <v>791</v>
      </c>
      <c r="H404" s="151"/>
      <c r="I404" s="151">
        <f t="shared" si="6"/>
        <v>0</v>
      </c>
    </row>
    <row r="405" spans="1:9" ht="33.75">
      <c r="A405" s="150" t="s">
        <v>621</v>
      </c>
      <c r="B405" s="178">
        <v>878</v>
      </c>
      <c r="C405" s="179">
        <v>4</v>
      </c>
      <c r="D405" s="179">
        <v>9</v>
      </c>
      <c r="E405" s="180" t="s">
        <v>253</v>
      </c>
      <c r="F405" s="181" t="s">
        <v>622</v>
      </c>
      <c r="G405" s="151">
        <v>791</v>
      </c>
      <c r="H405" s="151"/>
      <c r="I405" s="151">
        <f t="shared" si="6"/>
        <v>0</v>
      </c>
    </row>
    <row r="406" spans="1:9">
      <c r="A406" s="150" t="s">
        <v>252</v>
      </c>
      <c r="B406" s="178">
        <v>878</v>
      </c>
      <c r="C406" s="179">
        <v>4</v>
      </c>
      <c r="D406" s="179">
        <v>12</v>
      </c>
      <c r="E406" s="180">
        <v>0</v>
      </c>
      <c r="F406" s="181">
        <v>0</v>
      </c>
      <c r="G406" s="151">
        <v>930</v>
      </c>
      <c r="H406" s="160">
        <v>930</v>
      </c>
      <c r="I406" s="151">
        <f t="shared" si="6"/>
        <v>100</v>
      </c>
    </row>
    <row r="407" spans="1:9" ht="22.5">
      <c r="A407" s="150" t="s">
        <v>84</v>
      </c>
      <c r="B407" s="178">
        <v>878</v>
      </c>
      <c r="C407" s="179">
        <v>4</v>
      </c>
      <c r="D407" s="179">
        <v>12</v>
      </c>
      <c r="E407" s="180" t="s">
        <v>83</v>
      </c>
      <c r="F407" s="181">
        <v>0</v>
      </c>
      <c r="G407" s="151">
        <v>930</v>
      </c>
      <c r="H407" s="160">
        <v>930</v>
      </c>
      <c r="I407" s="151">
        <f t="shared" si="6"/>
        <v>100</v>
      </c>
    </row>
    <row r="408" spans="1:9">
      <c r="A408" s="150" t="s">
        <v>221</v>
      </c>
      <c r="B408" s="178">
        <v>878</v>
      </c>
      <c r="C408" s="179">
        <v>4</v>
      </c>
      <c r="D408" s="179">
        <v>12</v>
      </c>
      <c r="E408" s="180" t="s">
        <v>220</v>
      </c>
      <c r="F408" s="181">
        <v>0</v>
      </c>
      <c r="G408" s="151">
        <v>930</v>
      </c>
      <c r="H408" s="160">
        <v>930</v>
      </c>
      <c r="I408" s="151">
        <f t="shared" si="6"/>
        <v>100</v>
      </c>
    </row>
    <row r="409" spans="1:9" ht="22.5">
      <c r="A409" s="150" t="s">
        <v>219</v>
      </c>
      <c r="B409" s="178">
        <v>878</v>
      </c>
      <c r="C409" s="179">
        <v>4</v>
      </c>
      <c r="D409" s="179">
        <v>12</v>
      </c>
      <c r="E409" s="180" t="s">
        <v>218</v>
      </c>
      <c r="F409" s="181">
        <v>0</v>
      </c>
      <c r="G409" s="151">
        <v>930</v>
      </c>
      <c r="H409" s="160">
        <v>930</v>
      </c>
      <c r="I409" s="151">
        <f t="shared" si="6"/>
        <v>100</v>
      </c>
    </row>
    <row r="410" spans="1:9" ht="22.5">
      <c r="A410" s="150" t="s">
        <v>12</v>
      </c>
      <c r="B410" s="178">
        <v>878</v>
      </c>
      <c r="C410" s="179">
        <v>4</v>
      </c>
      <c r="D410" s="179">
        <v>12</v>
      </c>
      <c r="E410" s="180" t="s">
        <v>218</v>
      </c>
      <c r="F410" s="181" t="s">
        <v>10</v>
      </c>
      <c r="G410" s="151">
        <v>930</v>
      </c>
      <c r="H410" s="160">
        <v>930</v>
      </c>
      <c r="I410" s="151">
        <f t="shared" si="6"/>
        <v>100</v>
      </c>
    </row>
    <row r="411" spans="1:9">
      <c r="A411" s="150" t="s">
        <v>634</v>
      </c>
      <c r="B411" s="178">
        <v>878</v>
      </c>
      <c r="C411" s="179">
        <v>5</v>
      </c>
      <c r="D411" s="179">
        <v>0</v>
      </c>
      <c r="E411" s="180">
        <v>0</v>
      </c>
      <c r="F411" s="181">
        <v>0</v>
      </c>
      <c r="G411" s="151">
        <v>253479.2</v>
      </c>
      <c r="H411" s="160">
        <v>197627.1</v>
      </c>
      <c r="I411" s="151">
        <f t="shared" si="6"/>
        <v>77.965805478319325</v>
      </c>
    </row>
    <row r="412" spans="1:9">
      <c r="A412" s="150" t="s">
        <v>215</v>
      </c>
      <c r="B412" s="178">
        <v>878</v>
      </c>
      <c r="C412" s="179">
        <v>5</v>
      </c>
      <c r="D412" s="179">
        <v>1</v>
      </c>
      <c r="E412" s="180">
        <v>0</v>
      </c>
      <c r="F412" s="181">
        <v>0</v>
      </c>
      <c r="G412" s="151">
        <v>18258.3</v>
      </c>
      <c r="H412" s="160">
        <v>17706.199999999997</v>
      </c>
      <c r="I412" s="151">
        <f t="shared" si="6"/>
        <v>96.976169741980343</v>
      </c>
    </row>
    <row r="413" spans="1:9" ht="22.5">
      <c r="A413" s="150" t="s">
        <v>84</v>
      </c>
      <c r="B413" s="178">
        <v>878</v>
      </c>
      <c r="C413" s="179">
        <v>5</v>
      </c>
      <c r="D413" s="179">
        <v>1</v>
      </c>
      <c r="E413" s="180" t="s">
        <v>83</v>
      </c>
      <c r="F413" s="181">
        <v>0</v>
      </c>
      <c r="G413" s="151">
        <v>18258.3</v>
      </c>
      <c r="H413" s="160">
        <v>17706.199999999997</v>
      </c>
      <c r="I413" s="151">
        <f t="shared" si="6"/>
        <v>96.976169741980343</v>
      </c>
    </row>
    <row r="414" spans="1:9">
      <c r="A414" s="150" t="s">
        <v>165</v>
      </c>
      <c r="B414" s="178">
        <v>878</v>
      </c>
      <c r="C414" s="179">
        <v>5</v>
      </c>
      <c r="D414" s="179">
        <v>1</v>
      </c>
      <c r="E414" s="180" t="s">
        <v>164</v>
      </c>
      <c r="F414" s="181">
        <v>0</v>
      </c>
      <c r="G414" s="151">
        <v>18258.3</v>
      </c>
      <c r="H414" s="160">
        <v>17756.199999999997</v>
      </c>
      <c r="I414" s="151">
        <f t="shared" si="6"/>
        <v>97.250017800123771</v>
      </c>
    </row>
    <row r="415" spans="1:9" ht="33.75">
      <c r="A415" s="150" t="s">
        <v>163</v>
      </c>
      <c r="B415" s="178">
        <v>878</v>
      </c>
      <c r="C415" s="179">
        <v>5</v>
      </c>
      <c r="D415" s="179">
        <v>1</v>
      </c>
      <c r="E415" s="180" t="s">
        <v>162</v>
      </c>
      <c r="F415" s="181">
        <v>0</v>
      </c>
      <c r="G415" s="151">
        <v>89.8</v>
      </c>
      <c r="H415" s="151"/>
      <c r="I415" s="151">
        <f t="shared" si="6"/>
        <v>0</v>
      </c>
    </row>
    <row r="416" spans="1:9" ht="22.5">
      <c r="A416" s="150" t="s">
        <v>12</v>
      </c>
      <c r="B416" s="178">
        <v>878</v>
      </c>
      <c r="C416" s="179">
        <v>5</v>
      </c>
      <c r="D416" s="179">
        <v>1</v>
      </c>
      <c r="E416" s="180" t="s">
        <v>162</v>
      </c>
      <c r="F416" s="181" t="s">
        <v>10</v>
      </c>
      <c r="G416" s="151">
        <v>89.8</v>
      </c>
      <c r="H416" s="151"/>
      <c r="I416" s="151">
        <f t="shared" si="6"/>
        <v>0</v>
      </c>
    </row>
    <row r="417" spans="1:9">
      <c r="A417" s="150" t="s">
        <v>210</v>
      </c>
      <c r="B417" s="178">
        <v>878</v>
      </c>
      <c r="C417" s="179">
        <v>5</v>
      </c>
      <c r="D417" s="179">
        <v>1</v>
      </c>
      <c r="E417" s="180" t="s">
        <v>209</v>
      </c>
      <c r="F417" s="181">
        <v>0</v>
      </c>
      <c r="G417" s="151">
        <v>14709.5</v>
      </c>
      <c r="H417" s="160">
        <v>14709.5</v>
      </c>
      <c r="I417" s="151">
        <f t="shared" si="6"/>
        <v>100</v>
      </c>
    </row>
    <row r="418" spans="1:9" ht="33.75">
      <c r="A418" s="150" t="s">
        <v>621</v>
      </c>
      <c r="B418" s="178">
        <v>878</v>
      </c>
      <c r="C418" s="179">
        <v>5</v>
      </c>
      <c r="D418" s="179">
        <v>1</v>
      </c>
      <c r="E418" s="180" t="s">
        <v>209</v>
      </c>
      <c r="F418" s="181" t="s">
        <v>622</v>
      </c>
      <c r="G418" s="151">
        <v>14709.5</v>
      </c>
      <c r="H418" s="160">
        <v>14709.5</v>
      </c>
      <c r="I418" s="151">
        <f t="shared" si="6"/>
        <v>100</v>
      </c>
    </row>
    <row r="419" spans="1:9">
      <c r="A419" s="150" t="s">
        <v>208</v>
      </c>
      <c r="B419" s="178">
        <v>878</v>
      </c>
      <c r="C419" s="179">
        <v>5</v>
      </c>
      <c r="D419" s="179">
        <v>1</v>
      </c>
      <c r="E419" s="180" t="s">
        <v>207</v>
      </c>
      <c r="F419" s="181">
        <v>0</v>
      </c>
      <c r="G419" s="151">
        <v>3459</v>
      </c>
      <c r="H419" s="160">
        <v>3046.7</v>
      </c>
      <c r="I419" s="151">
        <f t="shared" si="6"/>
        <v>88.080370049147149</v>
      </c>
    </row>
    <row r="420" spans="1:9" ht="33.75">
      <c r="A420" s="150" t="s">
        <v>621</v>
      </c>
      <c r="B420" s="178">
        <v>878</v>
      </c>
      <c r="C420" s="179">
        <v>5</v>
      </c>
      <c r="D420" s="179">
        <v>1</v>
      </c>
      <c r="E420" s="180" t="s">
        <v>207</v>
      </c>
      <c r="F420" s="181" t="s">
        <v>622</v>
      </c>
      <c r="G420" s="151">
        <v>3421.2</v>
      </c>
      <c r="H420" s="160">
        <v>3008.9</v>
      </c>
      <c r="I420" s="151">
        <f t="shared" si="6"/>
        <v>87.948672980240858</v>
      </c>
    </row>
    <row r="421" spans="1:9" ht="56.25">
      <c r="A421" s="150" t="s">
        <v>23</v>
      </c>
      <c r="B421" s="178">
        <v>878</v>
      </c>
      <c r="C421" s="179">
        <v>5</v>
      </c>
      <c r="D421" s="179">
        <v>1</v>
      </c>
      <c r="E421" s="180" t="s">
        <v>207</v>
      </c>
      <c r="F421" s="181" t="s">
        <v>22</v>
      </c>
      <c r="G421" s="151">
        <v>37.799999999999997</v>
      </c>
      <c r="H421" s="160">
        <v>37.799999999999997</v>
      </c>
      <c r="I421" s="151">
        <f t="shared" si="6"/>
        <v>100</v>
      </c>
    </row>
    <row r="422" spans="1:9">
      <c r="A422" s="150" t="s">
        <v>201</v>
      </c>
      <c r="B422" s="178">
        <v>878</v>
      </c>
      <c r="C422" s="179">
        <v>5</v>
      </c>
      <c r="D422" s="179">
        <v>2</v>
      </c>
      <c r="E422" s="180">
        <v>0</v>
      </c>
      <c r="F422" s="181">
        <v>0</v>
      </c>
      <c r="G422" s="151">
        <v>24283.9</v>
      </c>
      <c r="H422" s="160">
        <v>19807.900000000001</v>
      </c>
      <c r="I422" s="151">
        <f t="shared" si="6"/>
        <v>81.568034788481256</v>
      </c>
    </row>
    <row r="423" spans="1:9" ht="22.5">
      <c r="A423" s="150" t="s">
        <v>84</v>
      </c>
      <c r="B423" s="178">
        <v>878</v>
      </c>
      <c r="C423" s="179">
        <v>5</v>
      </c>
      <c r="D423" s="179">
        <v>2</v>
      </c>
      <c r="E423" s="180" t="s">
        <v>83</v>
      </c>
      <c r="F423" s="181">
        <v>0</v>
      </c>
      <c r="G423" s="151">
        <v>23370.9</v>
      </c>
      <c r="H423" s="160">
        <v>17494</v>
      </c>
      <c r="I423" s="151">
        <f t="shared" si="6"/>
        <v>74.853771142745885</v>
      </c>
    </row>
    <row r="424" spans="1:9">
      <c r="A424" s="150" t="s">
        <v>188</v>
      </c>
      <c r="B424" s="178">
        <v>878</v>
      </c>
      <c r="C424" s="179">
        <v>5</v>
      </c>
      <c r="D424" s="179">
        <v>2</v>
      </c>
      <c r="E424" s="180" t="s">
        <v>187</v>
      </c>
      <c r="F424" s="181">
        <v>0</v>
      </c>
      <c r="G424" s="151">
        <v>2129.4</v>
      </c>
      <c r="H424" s="160">
        <v>1140</v>
      </c>
      <c r="I424" s="151">
        <f t="shared" si="6"/>
        <v>53.536207382361226</v>
      </c>
    </row>
    <row r="425" spans="1:9" ht="22.5">
      <c r="A425" s="150" t="s">
        <v>635</v>
      </c>
      <c r="B425" s="178">
        <v>878</v>
      </c>
      <c r="C425" s="179">
        <v>5</v>
      </c>
      <c r="D425" s="179">
        <v>2</v>
      </c>
      <c r="E425" s="180" t="s">
        <v>636</v>
      </c>
      <c r="F425" s="181">
        <v>0</v>
      </c>
      <c r="G425" s="151">
        <v>2129.4</v>
      </c>
      <c r="H425" s="160">
        <v>1140</v>
      </c>
      <c r="I425" s="151">
        <f t="shared" si="6"/>
        <v>53.536207382361226</v>
      </c>
    </row>
    <row r="426" spans="1:9" ht="22.5">
      <c r="A426" s="150" t="s">
        <v>12</v>
      </c>
      <c r="B426" s="178">
        <v>878</v>
      </c>
      <c r="C426" s="179">
        <v>5</v>
      </c>
      <c r="D426" s="179">
        <v>2</v>
      </c>
      <c r="E426" s="180" t="s">
        <v>636</v>
      </c>
      <c r="F426" s="181" t="s">
        <v>10</v>
      </c>
      <c r="G426" s="151">
        <v>2129.4</v>
      </c>
      <c r="H426" s="160">
        <v>1140</v>
      </c>
      <c r="I426" s="151">
        <f t="shared" si="6"/>
        <v>53.536207382361226</v>
      </c>
    </row>
    <row r="427" spans="1:9">
      <c r="A427" s="150" t="s">
        <v>165</v>
      </c>
      <c r="B427" s="178">
        <v>878</v>
      </c>
      <c r="C427" s="179">
        <v>5</v>
      </c>
      <c r="D427" s="179">
        <v>2</v>
      </c>
      <c r="E427" s="180" t="s">
        <v>164</v>
      </c>
      <c r="F427" s="181">
        <v>0</v>
      </c>
      <c r="G427" s="151">
        <v>18216.7</v>
      </c>
      <c r="H427" s="160">
        <v>15292.5</v>
      </c>
      <c r="I427" s="151">
        <f t="shared" si="6"/>
        <v>83.947696344562956</v>
      </c>
    </row>
    <row r="428" spans="1:9">
      <c r="A428" s="150" t="s">
        <v>214</v>
      </c>
      <c r="B428" s="178">
        <v>878</v>
      </c>
      <c r="C428" s="179">
        <v>5</v>
      </c>
      <c r="D428" s="179">
        <v>2</v>
      </c>
      <c r="E428" s="180" t="s">
        <v>213</v>
      </c>
      <c r="F428" s="181">
        <v>0</v>
      </c>
      <c r="G428" s="151">
        <v>2189.5</v>
      </c>
      <c r="H428" s="160">
        <v>1830.3</v>
      </c>
      <c r="I428" s="151">
        <f t="shared" si="6"/>
        <v>83.594427951587107</v>
      </c>
    </row>
    <row r="429" spans="1:9" ht="33.75">
      <c r="A429" s="150" t="s">
        <v>621</v>
      </c>
      <c r="B429" s="178">
        <v>878</v>
      </c>
      <c r="C429" s="179">
        <v>5</v>
      </c>
      <c r="D429" s="179">
        <v>2</v>
      </c>
      <c r="E429" s="180" t="s">
        <v>213</v>
      </c>
      <c r="F429" s="181" t="s">
        <v>622</v>
      </c>
      <c r="G429" s="151">
        <v>2189.5</v>
      </c>
      <c r="H429" s="160">
        <v>1830.3</v>
      </c>
      <c r="I429" s="151">
        <f t="shared" si="6"/>
        <v>83.594427951587107</v>
      </c>
    </row>
    <row r="430" spans="1:9">
      <c r="A430" s="150" t="s">
        <v>212</v>
      </c>
      <c r="B430" s="178">
        <v>878</v>
      </c>
      <c r="C430" s="179">
        <v>5</v>
      </c>
      <c r="D430" s="179">
        <v>2</v>
      </c>
      <c r="E430" s="180" t="s">
        <v>211</v>
      </c>
      <c r="F430" s="181">
        <v>0</v>
      </c>
      <c r="G430" s="151">
        <v>12147.7</v>
      </c>
      <c r="H430" s="160">
        <v>12061.3</v>
      </c>
      <c r="I430" s="151">
        <f t="shared" si="6"/>
        <v>99.288754249775664</v>
      </c>
    </row>
    <row r="431" spans="1:9" ht="33.75">
      <c r="A431" s="150" t="s">
        <v>621</v>
      </c>
      <c r="B431" s="178">
        <v>878</v>
      </c>
      <c r="C431" s="179">
        <v>5</v>
      </c>
      <c r="D431" s="179">
        <v>2</v>
      </c>
      <c r="E431" s="180" t="s">
        <v>211</v>
      </c>
      <c r="F431" s="181" t="s">
        <v>622</v>
      </c>
      <c r="G431" s="151">
        <v>12147.7</v>
      </c>
      <c r="H431" s="160">
        <v>12061.3</v>
      </c>
      <c r="I431" s="151">
        <f t="shared" si="6"/>
        <v>99.288754249775664</v>
      </c>
    </row>
    <row r="432" spans="1:9">
      <c r="A432" s="150" t="s">
        <v>206</v>
      </c>
      <c r="B432" s="178">
        <v>878</v>
      </c>
      <c r="C432" s="179">
        <v>5</v>
      </c>
      <c r="D432" s="179">
        <v>2</v>
      </c>
      <c r="E432" s="180" t="s">
        <v>205</v>
      </c>
      <c r="F432" s="181">
        <v>0</v>
      </c>
      <c r="G432" s="151">
        <v>1954.5</v>
      </c>
      <c r="H432" s="151">
        <v>1400.9</v>
      </c>
      <c r="I432" s="151">
        <f t="shared" si="6"/>
        <v>71.675620363264272</v>
      </c>
    </row>
    <row r="433" spans="1:9" ht="33.75">
      <c r="A433" s="150" t="s">
        <v>621</v>
      </c>
      <c r="B433" s="178">
        <v>878</v>
      </c>
      <c r="C433" s="179">
        <v>5</v>
      </c>
      <c r="D433" s="179">
        <v>2</v>
      </c>
      <c r="E433" s="180" t="s">
        <v>205</v>
      </c>
      <c r="F433" s="181" t="s">
        <v>622</v>
      </c>
      <c r="G433" s="151">
        <v>1954.5</v>
      </c>
      <c r="H433" s="151">
        <v>1400.9</v>
      </c>
      <c r="I433" s="151">
        <f t="shared" si="6"/>
        <v>71.675620363264272</v>
      </c>
    </row>
    <row r="434" spans="1:9">
      <c r="A434" s="150" t="s">
        <v>637</v>
      </c>
      <c r="B434" s="178">
        <v>878</v>
      </c>
      <c r="C434" s="179">
        <v>5</v>
      </c>
      <c r="D434" s="179">
        <v>2</v>
      </c>
      <c r="E434" s="180" t="s">
        <v>638</v>
      </c>
      <c r="F434" s="181">
        <v>0</v>
      </c>
      <c r="G434" s="151">
        <v>1925</v>
      </c>
      <c r="H434" s="151"/>
      <c r="I434" s="151">
        <f t="shared" si="6"/>
        <v>0</v>
      </c>
    </row>
    <row r="435" spans="1:9" ht="33.75">
      <c r="A435" s="150" t="s">
        <v>621</v>
      </c>
      <c r="B435" s="178">
        <v>878</v>
      </c>
      <c r="C435" s="179">
        <v>5</v>
      </c>
      <c r="D435" s="179">
        <v>2</v>
      </c>
      <c r="E435" s="180" t="s">
        <v>638</v>
      </c>
      <c r="F435" s="181" t="s">
        <v>622</v>
      </c>
      <c r="G435" s="151">
        <v>1925</v>
      </c>
      <c r="H435" s="151"/>
      <c r="I435" s="151">
        <f t="shared" si="6"/>
        <v>0</v>
      </c>
    </row>
    <row r="436" spans="1:9" ht="22.5">
      <c r="A436" s="150" t="s">
        <v>639</v>
      </c>
      <c r="B436" s="178">
        <v>878</v>
      </c>
      <c r="C436" s="179">
        <v>5</v>
      </c>
      <c r="D436" s="179">
        <v>2</v>
      </c>
      <c r="E436" s="180" t="s">
        <v>200</v>
      </c>
      <c r="F436" s="181">
        <v>0</v>
      </c>
      <c r="G436" s="151">
        <v>3024.8</v>
      </c>
      <c r="H436" s="160">
        <v>2462.4</v>
      </c>
      <c r="I436" s="151">
        <f t="shared" si="6"/>
        <v>81.4070351758794</v>
      </c>
    </row>
    <row r="437" spans="1:9" ht="22.5">
      <c r="A437" s="150" t="s">
        <v>199</v>
      </c>
      <c r="B437" s="178">
        <v>878</v>
      </c>
      <c r="C437" s="179">
        <v>5</v>
      </c>
      <c r="D437" s="179">
        <v>2</v>
      </c>
      <c r="E437" s="180" t="s">
        <v>197</v>
      </c>
      <c r="F437" s="181">
        <v>0</v>
      </c>
      <c r="G437" s="151">
        <v>201.2</v>
      </c>
      <c r="H437" s="160">
        <v>201.2</v>
      </c>
      <c r="I437" s="151">
        <f t="shared" si="6"/>
        <v>100</v>
      </c>
    </row>
    <row r="438" spans="1:9" ht="22.5">
      <c r="A438" s="150" t="s">
        <v>12</v>
      </c>
      <c r="B438" s="178">
        <v>878</v>
      </c>
      <c r="C438" s="179">
        <v>5</v>
      </c>
      <c r="D438" s="179">
        <v>2</v>
      </c>
      <c r="E438" s="180" t="s">
        <v>197</v>
      </c>
      <c r="F438" s="181" t="s">
        <v>10</v>
      </c>
      <c r="G438" s="151">
        <v>201.2</v>
      </c>
      <c r="H438" s="160">
        <v>201.2</v>
      </c>
      <c r="I438" s="151">
        <f t="shared" si="6"/>
        <v>100</v>
      </c>
    </row>
    <row r="439" spans="1:9" ht="22.5">
      <c r="A439" s="150" t="s">
        <v>193</v>
      </c>
      <c r="B439" s="178">
        <v>878</v>
      </c>
      <c r="C439" s="179">
        <v>5</v>
      </c>
      <c r="D439" s="179">
        <v>2</v>
      </c>
      <c r="E439" s="180" t="s">
        <v>192</v>
      </c>
      <c r="F439" s="181">
        <v>0</v>
      </c>
      <c r="G439" s="151">
        <v>693.6</v>
      </c>
      <c r="H439" s="160">
        <v>693.6</v>
      </c>
      <c r="I439" s="151">
        <f t="shared" si="6"/>
        <v>100</v>
      </c>
    </row>
    <row r="440" spans="1:9" ht="22.5">
      <c r="A440" s="150" t="s">
        <v>12</v>
      </c>
      <c r="B440" s="178">
        <v>878</v>
      </c>
      <c r="C440" s="179">
        <v>5</v>
      </c>
      <c r="D440" s="179">
        <v>2</v>
      </c>
      <c r="E440" s="180" t="s">
        <v>192</v>
      </c>
      <c r="F440" s="181" t="s">
        <v>10</v>
      </c>
      <c r="G440" s="151">
        <v>693.6</v>
      </c>
      <c r="H440" s="160">
        <v>693.6</v>
      </c>
      <c r="I440" s="151">
        <f t="shared" si="6"/>
        <v>100</v>
      </c>
    </row>
    <row r="441" spans="1:9">
      <c r="A441" s="150" t="s">
        <v>640</v>
      </c>
      <c r="B441" s="178">
        <v>878</v>
      </c>
      <c r="C441" s="179">
        <v>5</v>
      </c>
      <c r="D441" s="179">
        <v>2</v>
      </c>
      <c r="E441" s="180" t="s">
        <v>641</v>
      </c>
      <c r="F441" s="181">
        <v>0</v>
      </c>
      <c r="G441" s="151">
        <v>562.4</v>
      </c>
      <c r="H441" s="151"/>
      <c r="I441" s="151">
        <f t="shared" si="6"/>
        <v>0</v>
      </c>
    </row>
    <row r="442" spans="1:9" ht="22.5">
      <c r="A442" s="150" t="s">
        <v>12</v>
      </c>
      <c r="B442" s="178">
        <v>878</v>
      </c>
      <c r="C442" s="179">
        <v>5</v>
      </c>
      <c r="D442" s="179">
        <v>2</v>
      </c>
      <c r="E442" s="180" t="s">
        <v>641</v>
      </c>
      <c r="F442" s="181" t="s">
        <v>10</v>
      </c>
      <c r="G442" s="151">
        <v>562.4</v>
      </c>
      <c r="H442" s="151"/>
      <c r="I442" s="151">
        <f t="shared" si="6"/>
        <v>0</v>
      </c>
    </row>
    <row r="443" spans="1:9">
      <c r="A443" s="150" t="s">
        <v>191</v>
      </c>
      <c r="B443" s="178">
        <v>878</v>
      </c>
      <c r="C443" s="179">
        <v>5</v>
      </c>
      <c r="D443" s="179">
        <v>2</v>
      </c>
      <c r="E443" s="180" t="s">
        <v>190</v>
      </c>
      <c r="F443" s="181">
        <v>0</v>
      </c>
      <c r="G443" s="151">
        <v>1567.6</v>
      </c>
      <c r="H443" s="160">
        <v>1567.6</v>
      </c>
      <c r="I443" s="151">
        <f t="shared" si="6"/>
        <v>100</v>
      </c>
    </row>
    <row r="444" spans="1:9" ht="33.75">
      <c r="A444" s="150" t="s">
        <v>621</v>
      </c>
      <c r="B444" s="178">
        <v>878</v>
      </c>
      <c r="C444" s="179">
        <v>5</v>
      </c>
      <c r="D444" s="179">
        <v>2</v>
      </c>
      <c r="E444" s="180" t="s">
        <v>190</v>
      </c>
      <c r="F444" s="181" t="s">
        <v>622</v>
      </c>
      <c r="G444" s="151">
        <v>1567.6</v>
      </c>
      <c r="H444" s="160">
        <v>1567.6</v>
      </c>
      <c r="I444" s="151">
        <f t="shared" si="6"/>
        <v>100</v>
      </c>
    </row>
    <row r="445" spans="1:9" ht="22.5">
      <c r="A445" s="150" t="s">
        <v>161</v>
      </c>
      <c r="B445" s="178">
        <v>878</v>
      </c>
      <c r="C445" s="179">
        <v>5</v>
      </c>
      <c r="D445" s="179">
        <v>2</v>
      </c>
      <c r="E445" s="180" t="s">
        <v>160</v>
      </c>
      <c r="F445" s="181">
        <v>0</v>
      </c>
      <c r="G445" s="151">
        <v>913</v>
      </c>
      <c r="H445" s="160">
        <v>913</v>
      </c>
      <c r="I445" s="151">
        <f t="shared" si="6"/>
        <v>100</v>
      </c>
    </row>
    <row r="446" spans="1:9" ht="33.75">
      <c r="A446" s="150" t="s">
        <v>159</v>
      </c>
      <c r="B446" s="178">
        <v>878</v>
      </c>
      <c r="C446" s="179">
        <v>5</v>
      </c>
      <c r="D446" s="179">
        <v>2</v>
      </c>
      <c r="E446" s="180" t="s">
        <v>158</v>
      </c>
      <c r="F446" s="181">
        <v>0</v>
      </c>
      <c r="G446" s="151">
        <v>913</v>
      </c>
      <c r="H446" s="160">
        <v>913</v>
      </c>
      <c r="I446" s="151">
        <f t="shared" si="6"/>
        <v>100</v>
      </c>
    </row>
    <row r="447" spans="1:9" ht="33.75">
      <c r="A447" s="150" t="s">
        <v>621</v>
      </c>
      <c r="B447" s="178">
        <v>878</v>
      </c>
      <c r="C447" s="179">
        <v>5</v>
      </c>
      <c r="D447" s="179">
        <v>2</v>
      </c>
      <c r="E447" s="180" t="s">
        <v>158</v>
      </c>
      <c r="F447" s="181" t="s">
        <v>622</v>
      </c>
      <c r="G447" s="151">
        <v>913</v>
      </c>
      <c r="H447" s="160">
        <v>913</v>
      </c>
      <c r="I447" s="151">
        <f t="shared" si="6"/>
        <v>100</v>
      </c>
    </row>
    <row r="448" spans="1:9">
      <c r="A448" s="150" t="s">
        <v>189</v>
      </c>
      <c r="B448" s="178">
        <v>878</v>
      </c>
      <c r="C448" s="179">
        <v>5</v>
      </c>
      <c r="D448" s="179">
        <v>3</v>
      </c>
      <c r="E448" s="180">
        <v>0</v>
      </c>
      <c r="F448" s="181">
        <v>0</v>
      </c>
      <c r="G448" s="151">
        <v>200780.6</v>
      </c>
      <c r="H448" s="160">
        <v>152987.20000000001</v>
      </c>
      <c r="I448" s="151">
        <f t="shared" si="6"/>
        <v>76.196206207173404</v>
      </c>
    </row>
    <row r="449" spans="1:9" ht="22.5">
      <c r="A449" s="150" t="s">
        <v>84</v>
      </c>
      <c r="B449" s="178">
        <v>878</v>
      </c>
      <c r="C449" s="179">
        <v>5</v>
      </c>
      <c r="D449" s="179">
        <v>3</v>
      </c>
      <c r="E449" s="180" t="s">
        <v>83</v>
      </c>
      <c r="F449" s="181">
        <v>0</v>
      </c>
      <c r="G449" s="151">
        <v>195702.6</v>
      </c>
      <c r="H449" s="160">
        <v>152900.20000000001</v>
      </c>
      <c r="I449" s="151">
        <f t="shared" si="6"/>
        <v>78.128854700959522</v>
      </c>
    </row>
    <row r="450" spans="1:9">
      <c r="A450" s="150" t="s">
        <v>188</v>
      </c>
      <c r="B450" s="178">
        <v>878</v>
      </c>
      <c r="C450" s="179">
        <v>5</v>
      </c>
      <c r="D450" s="179">
        <v>3</v>
      </c>
      <c r="E450" s="180" t="s">
        <v>187</v>
      </c>
      <c r="F450" s="181">
        <v>0</v>
      </c>
      <c r="G450" s="151">
        <v>141335.20000000001</v>
      </c>
      <c r="H450" s="160">
        <v>127897.1</v>
      </c>
      <c r="I450" s="151">
        <f t="shared" si="6"/>
        <v>90.492035954242112</v>
      </c>
    </row>
    <row r="451" spans="1:9">
      <c r="A451" s="150" t="s">
        <v>186</v>
      </c>
      <c r="B451" s="178">
        <v>878</v>
      </c>
      <c r="C451" s="179">
        <v>5</v>
      </c>
      <c r="D451" s="179">
        <v>3</v>
      </c>
      <c r="E451" s="180" t="s">
        <v>185</v>
      </c>
      <c r="F451" s="181">
        <v>0</v>
      </c>
      <c r="G451" s="151">
        <v>84118.3</v>
      </c>
      <c r="H451" s="160">
        <v>82643.5</v>
      </c>
      <c r="I451" s="151">
        <f t="shared" si="6"/>
        <v>98.246754867846832</v>
      </c>
    </row>
    <row r="452" spans="1:9" ht="33.75">
      <c r="A452" s="150" t="s">
        <v>621</v>
      </c>
      <c r="B452" s="178">
        <v>878</v>
      </c>
      <c r="C452" s="179">
        <v>5</v>
      </c>
      <c r="D452" s="179">
        <v>3</v>
      </c>
      <c r="E452" s="180" t="s">
        <v>185</v>
      </c>
      <c r="F452" s="181" t="s">
        <v>622</v>
      </c>
      <c r="G452" s="151">
        <v>84118.3</v>
      </c>
      <c r="H452" s="160">
        <v>82643.5</v>
      </c>
      <c r="I452" s="151">
        <f t="shared" si="6"/>
        <v>98.246754867846832</v>
      </c>
    </row>
    <row r="453" spans="1:9">
      <c r="A453" s="150" t="s">
        <v>184</v>
      </c>
      <c r="B453" s="178">
        <v>878</v>
      </c>
      <c r="C453" s="179">
        <v>5</v>
      </c>
      <c r="D453" s="179">
        <v>3</v>
      </c>
      <c r="E453" s="180" t="s">
        <v>183</v>
      </c>
      <c r="F453" s="181">
        <v>0</v>
      </c>
      <c r="G453" s="151">
        <v>15499.7</v>
      </c>
      <c r="H453" s="160">
        <v>15117.9</v>
      </c>
      <c r="I453" s="151">
        <f t="shared" si="6"/>
        <v>97.53672651728742</v>
      </c>
    </row>
    <row r="454" spans="1:9" ht="33.75">
      <c r="A454" s="150" t="s">
        <v>621</v>
      </c>
      <c r="B454" s="178">
        <v>878</v>
      </c>
      <c r="C454" s="179">
        <v>5</v>
      </c>
      <c r="D454" s="179">
        <v>3</v>
      </c>
      <c r="E454" s="180" t="s">
        <v>183</v>
      </c>
      <c r="F454" s="181" t="s">
        <v>622</v>
      </c>
      <c r="G454" s="151">
        <v>15099.7</v>
      </c>
      <c r="H454" s="160">
        <v>15099.7</v>
      </c>
      <c r="I454" s="151">
        <f t="shared" si="6"/>
        <v>100</v>
      </c>
    </row>
    <row r="455" spans="1:9">
      <c r="A455" s="150" t="s">
        <v>642</v>
      </c>
      <c r="B455" s="178">
        <v>878</v>
      </c>
      <c r="C455" s="179">
        <v>5</v>
      </c>
      <c r="D455" s="179">
        <v>3</v>
      </c>
      <c r="E455" s="180" t="s">
        <v>183</v>
      </c>
      <c r="F455" s="181" t="s">
        <v>643</v>
      </c>
      <c r="G455" s="151">
        <v>400</v>
      </c>
      <c r="H455" s="151">
        <v>18.2</v>
      </c>
      <c r="I455" s="151">
        <f t="shared" si="6"/>
        <v>4.55</v>
      </c>
    </row>
    <row r="456" spans="1:9">
      <c r="A456" s="150" t="s">
        <v>182</v>
      </c>
      <c r="B456" s="178">
        <v>878</v>
      </c>
      <c r="C456" s="179">
        <v>5</v>
      </c>
      <c r="D456" s="179">
        <v>3</v>
      </c>
      <c r="E456" s="180" t="s">
        <v>181</v>
      </c>
      <c r="F456" s="181">
        <v>0</v>
      </c>
      <c r="G456" s="151">
        <v>588.20000000000005</v>
      </c>
      <c r="H456" s="151"/>
      <c r="I456" s="151">
        <f t="shared" si="6"/>
        <v>0</v>
      </c>
    </row>
    <row r="457" spans="1:9" ht="33.75">
      <c r="A457" s="150" t="s">
        <v>621</v>
      </c>
      <c r="B457" s="178">
        <v>878</v>
      </c>
      <c r="C457" s="179">
        <v>5</v>
      </c>
      <c r="D457" s="179">
        <v>3</v>
      </c>
      <c r="E457" s="180" t="s">
        <v>181</v>
      </c>
      <c r="F457" s="181" t="s">
        <v>622</v>
      </c>
      <c r="G457" s="151">
        <v>588.20000000000005</v>
      </c>
      <c r="H457" s="151"/>
      <c r="I457" s="151">
        <f t="shared" si="6"/>
        <v>0</v>
      </c>
    </row>
    <row r="458" spans="1:9">
      <c r="A458" s="150" t="s">
        <v>180</v>
      </c>
      <c r="B458" s="178">
        <v>878</v>
      </c>
      <c r="C458" s="179">
        <v>5</v>
      </c>
      <c r="D458" s="179">
        <v>3</v>
      </c>
      <c r="E458" s="180" t="s">
        <v>179</v>
      </c>
      <c r="F458" s="181">
        <v>0</v>
      </c>
      <c r="G458" s="151">
        <v>1207</v>
      </c>
      <c r="H458" s="160">
        <v>951.1</v>
      </c>
      <c r="I458" s="151">
        <f t="shared" ref="I458:I521" si="7">H458/G458*100</f>
        <v>78.798674399337202</v>
      </c>
    </row>
    <row r="459" spans="1:9" ht="33.75">
      <c r="A459" s="150" t="s">
        <v>621</v>
      </c>
      <c r="B459" s="178">
        <v>878</v>
      </c>
      <c r="C459" s="179">
        <v>5</v>
      </c>
      <c r="D459" s="179">
        <v>3</v>
      </c>
      <c r="E459" s="180" t="s">
        <v>179</v>
      </c>
      <c r="F459" s="181" t="s">
        <v>622</v>
      </c>
      <c r="G459" s="151">
        <v>1207</v>
      </c>
      <c r="H459" s="160">
        <v>951.1</v>
      </c>
      <c r="I459" s="151">
        <f t="shared" si="7"/>
        <v>78.798674399337202</v>
      </c>
    </row>
    <row r="460" spans="1:9">
      <c r="A460" s="150" t="s">
        <v>178</v>
      </c>
      <c r="B460" s="178">
        <v>878</v>
      </c>
      <c r="C460" s="179">
        <v>5</v>
      </c>
      <c r="D460" s="179">
        <v>3</v>
      </c>
      <c r="E460" s="180" t="s">
        <v>177</v>
      </c>
      <c r="F460" s="181">
        <v>0</v>
      </c>
      <c r="G460" s="151">
        <v>6341.2</v>
      </c>
      <c r="H460" s="160">
        <v>2349.4</v>
      </c>
      <c r="I460" s="151">
        <f t="shared" si="7"/>
        <v>37.049769759666944</v>
      </c>
    </row>
    <row r="461" spans="1:9" ht="22.5">
      <c r="A461" s="150" t="s">
        <v>12</v>
      </c>
      <c r="B461" s="178">
        <v>878</v>
      </c>
      <c r="C461" s="179">
        <v>5</v>
      </c>
      <c r="D461" s="179">
        <v>3</v>
      </c>
      <c r="E461" s="180" t="s">
        <v>177</v>
      </c>
      <c r="F461" s="181" t="s">
        <v>10</v>
      </c>
      <c r="G461" s="151">
        <v>3000</v>
      </c>
      <c r="H461" s="160">
        <v>76</v>
      </c>
      <c r="I461" s="151">
        <f t="shared" si="7"/>
        <v>2.5333333333333332</v>
      </c>
    </row>
    <row r="462" spans="1:9" ht="33.75">
      <c r="A462" s="150" t="s">
        <v>621</v>
      </c>
      <c r="B462" s="178">
        <v>878</v>
      </c>
      <c r="C462" s="179">
        <v>5</v>
      </c>
      <c r="D462" s="179">
        <v>3</v>
      </c>
      <c r="E462" s="180" t="s">
        <v>177</v>
      </c>
      <c r="F462" s="181" t="s">
        <v>622</v>
      </c>
      <c r="G462" s="151">
        <v>3341.2</v>
      </c>
      <c r="H462" s="160">
        <v>2273.4</v>
      </c>
      <c r="I462" s="151">
        <f t="shared" si="7"/>
        <v>68.041422243505338</v>
      </c>
    </row>
    <row r="463" spans="1:9">
      <c r="A463" s="150" t="s">
        <v>176</v>
      </c>
      <c r="B463" s="178">
        <v>878</v>
      </c>
      <c r="C463" s="179">
        <v>5</v>
      </c>
      <c r="D463" s="179">
        <v>3</v>
      </c>
      <c r="E463" s="180" t="s">
        <v>175</v>
      </c>
      <c r="F463" s="181">
        <v>0</v>
      </c>
      <c r="G463" s="151">
        <v>273.39999999999998</v>
      </c>
      <c r="H463" s="160">
        <v>273.39999999999998</v>
      </c>
      <c r="I463" s="151">
        <f t="shared" si="7"/>
        <v>100</v>
      </c>
    </row>
    <row r="464" spans="1:9" ht="22.5">
      <c r="A464" s="150" t="s">
        <v>12</v>
      </c>
      <c r="B464" s="178">
        <v>878</v>
      </c>
      <c r="C464" s="179">
        <v>5</v>
      </c>
      <c r="D464" s="179">
        <v>3</v>
      </c>
      <c r="E464" s="180" t="s">
        <v>175</v>
      </c>
      <c r="F464" s="181" t="s">
        <v>10</v>
      </c>
      <c r="G464" s="151">
        <v>273.39999999999998</v>
      </c>
      <c r="H464" s="160">
        <v>273.39999999999998</v>
      </c>
      <c r="I464" s="151">
        <f t="shared" si="7"/>
        <v>100</v>
      </c>
    </row>
    <row r="465" spans="1:9">
      <c r="A465" s="150" t="s">
        <v>174</v>
      </c>
      <c r="B465" s="178">
        <v>878</v>
      </c>
      <c r="C465" s="179">
        <v>5</v>
      </c>
      <c r="D465" s="179">
        <v>3</v>
      </c>
      <c r="E465" s="180" t="s">
        <v>173</v>
      </c>
      <c r="F465" s="181">
        <v>0</v>
      </c>
      <c r="G465" s="151">
        <v>1883.6</v>
      </c>
      <c r="H465" s="160">
        <v>1883.6</v>
      </c>
      <c r="I465" s="151">
        <f t="shared" si="7"/>
        <v>100</v>
      </c>
    </row>
    <row r="466" spans="1:9" ht="33.75">
      <c r="A466" s="150" t="s">
        <v>621</v>
      </c>
      <c r="B466" s="178">
        <v>878</v>
      </c>
      <c r="C466" s="179">
        <v>5</v>
      </c>
      <c r="D466" s="179">
        <v>3</v>
      </c>
      <c r="E466" s="180" t="s">
        <v>173</v>
      </c>
      <c r="F466" s="181" t="s">
        <v>622</v>
      </c>
      <c r="G466" s="151">
        <v>1883.6</v>
      </c>
      <c r="H466" s="160">
        <v>1883.6</v>
      </c>
      <c r="I466" s="151">
        <f t="shared" si="7"/>
        <v>100</v>
      </c>
    </row>
    <row r="467" spans="1:9">
      <c r="A467" s="150" t="s">
        <v>644</v>
      </c>
      <c r="B467" s="178">
        <v>878</v>
      </c>
      <c r="C467" s="179">
        <v>5</v>
      </c>
      <c r="D467" s="179">
        <v>3</v>
      </c>
      <c r="E467" s="180" t="s">
        <v>645</v>
      </c>
      <c r="F467" s="181">
        <v>0</v>
      </c>
      <c r="G467" s="151">
        <v>2800</v>
      </c>
      <c r="H467" s="216"/>
      <c r="I467" s="151">
        <f>H471/G467*100</f>
        <v>349.94285714285712</v>
      </c>
    </row>
    <row r="468" spans="1:9" ht="33.75">
      <c r="A468" s="150" t="s">
        <v>621</v>
      </c>
      <c r="B468" s="178">
        <v>878</v>
      </c>
      <c r="C468" s="179">
        <v>5</v>
      </c>
      <c r="D468" s="179">
        <v>3</v>
      </c>
      <c r="E468" s="180" t="s">
        <v>645</v>
      </c>
      <c r="F468" s="181" t="s">
        <v>622</v>
      </c>
      <c r="G468" s="151">
        <v>2800</v>
      </c>
      <c r="H468" s="216"/>
      <c r="I468" s="151">
        <f t="shared" ref="I468:I476" si="8">H472/G468*100</f>
        <v>349.94285714285712</v>
      </c>
    </row>
    <row r="469" spans="1:9">
      <c r="A469" s="150" t="s">
        <v>172</v>
      </c>
      <c r="B469" s="178">
        <v>878</v>
      </c>
      <c r="C469" s="179">
        <v>5</v>
      </c>
      <c r="D469" s="179">
        <v>3</v>
      </c>
      <c r="E469" s="180" t="s">
        <v>171</v>
      </c>
      <c r="F469" s="181">
        <v>0</v>
      </c>
      <c r="G469" s="151">
        <v>2613.5</v>
      </c>
      <c r="H469" s="216"/>
      <c r="I469" s="151">
        <f t="shared" si="8"/>
        <v>198.61105796824185</v>
      </c>
    </row>
    <row r="470" spans="1:9" ht="33.75">
      <c r="A470" s="150" t="s">
        <v>621</v>
      </c>
      <c r="B470" s="178">
        <v>878</v>
      </c>
      <c r="C470" s="179">
        <v>5</v>
      </c>
      <c r="D470" s="179">
        <v>3</v>
      </c>
      <c r="E470" s="180" t="s">
        <v>171</v>
      </c>
      <c r="F470" s="181" t="s">
        <v>622</v>
      </c>
      <c r="G470" s="151">
        <v>2613.5</v>
      </c>
      <c r="H470" s="216"/>
      <c r="I470" s="151">
        <f t="shared" si="8"/>
        <v>198.61105796824185</v>
      </c>
    </row>
    <row r="471" spans="1:9">
      <c r="A471" s="150" t="s">
        <v>170</v>
      </c>
      <c r="B471" s="178">
        <v>878</v>
      </c>
      <c r="C471" s="179">
        <v>5</v>
      </c>
      <c r="D471" s="179">
        <v>3</v>
      </c>
      <c r="E471" s="180" t="s">
        <v>169</v>
      </c>
      <c r="F471" s="181">
        <v>0</v>
      </c>
      <c r="G471" s="151">
        <v>9798.4</v>
      </c>
      <c r="H471" s="160">
        <v>9798.4</v>
      </c>
      <c r="I471" s="151">
        <f t="shared" si="8"/>
        <v>98.884511757021571</v>
      </c>
    </row>
    <row r="472" spans="1:9" ht="33.75">
      <c r="A472" s="150" t="s">
        <v>621</v>
      </c>
      <c r="B472" s="178">
        <v>878</v>
      </c>
      <c r="C472" s="179">
        <v>5</v>
      </c>
      <c r="D472" s="179">
        <v>3</v>
      </c>
      <c r="E472" s="180" t="s">
        <v>169</v>
      </c>
      <c r="F472" s="181" t="s">
        <v>622</v>
      </c>
      <c r="G472" s="151">
        <v>9798.4</v>
      </c>
      <c r="H472" s="160">
        <v>9798.4</v>
      </c>
      <c r="I472" s="151">
        <f t="shared" si="8"/>
        <v>98.884511757021571</v>
      </c>
    </row>
    <row r="473" spans="1:9">
      <c r="A473" s="150" t="s">
        <v>646</v>
      </c>
      <c r="B473" s="178">
        <v>878</v>
      </c>
      <c r="C473" s="179">
        <v>5</v>
      </c>
      <c r="D473" s="179">
        <v>3</v>
      </c>
      <c r="E473" s="180" t="s">
        <v>168</v>
      </c>
      <c r="F473" s="181">
        <v>0</v>
      </c>
      <c r="G473" s="151">
        <v>5211.8999999999996</v>
      </c>
      <c r="H473" s="160">
        <v>5190.7000000000007</v>
      </c>
      <c r="I473" s="151">
        <f t="shared" si="8"/>
        <v>1.8899057925132869</v>
      </c>
    </row>
    <row r="474" spans="1:9" ht="33.75">
      <c r="A474" s="150" t="s">
        <v>621</v>
      </c>
      <c r="B474" s="178">
        <v>878</v>
      </c>
      <c r="C474" s="179">
        <v>5</v>
      </c>
      <c r="D474" s="179">
        <v>3</v>
      </c>
      <c r="E474" s="180" t="s">
        <v>168</v>
      </c>
      <c r="F474" s="181" t="s">
        <v>622</v>
      </c>
      <c r="G474" s="151">
        <v>5211.8999999999996</v>
      </c>
      <c r="H474" s="160">
        <v>5190.7000000000007</v>
      </c>
      <c r="I474" s="151">
        <f t="shared" si="8"/>
        <v>1.8899057925132869</v>
      </c>
    </row>
    <row r="475" spans="1:9">
      <c r="A475" s="150" t="s">
        <v>167</v>
      </c>
      <c r="B475" s="178">
        <v>878</v>
      </c>
      <c r="C475" s="179">
        <v>5</v>
      </c>
      <c r="D475" s="179">
        <v>3</v>
      </c>
      <c r="E475" s="180" t="s">
        <v>166</v>
      </c>
      <c r="F475" s="181">
        <v>0</v>
      </c>
      <c r="G475" s="151">
        <v>11400</v>
      </c>
      <c r="H475" s="160">
        <v>9689.1</v>
      </c>
      <c r="I475" s="151">
        <f t="shared" si="8"/>
        <v>0.86403508771929827</v>
      </c>
    </row>
    <row r="476" spans="1:9" ht="33.75">
      <c r="A476" s="150" t="s">
        <v>621</v>
      </c>
      <c r="B476" s="178">
        <v>878</v>
      </c>
      <c r="C476" s="179">
        <v>5</v>
      </c>
      <c r="D476" s="179">
        <v>3</v>
      </c>
      <c r="E476" s="180" t="s">
        <v>166</v>
      </c>
      <c r="F476" s="181" t="s">
        <v>622</v>
      </c>
      <c r="G476" s="151">
        <v>11400</v>
      </c>
      <c r="H476" s="160">
        <v>9689.1</v>
      </c>
      <c r="I476" s="151">
        <f t="shared" si="8"/>
        <v>218.02280701754384</v>
      </c>
    </row>
    <row r="477" spans="1:9">
      <c r="A477" s="150" t="s">
        <v>165</v>
      </c>
      <c r="B477" s="178">
        <v>878</v>
      </c>
      <c r="C477" s="179">
        <v>5</v>
      </c>
      <c r="D477" s="179">
        <v>3</v>
      </c>
      <c r="E477" s="180" t="s">
        <v>164</v>
      </c>
      <c r="F477" s="181">
        <v>0</v>
      </c>
      <c r="G477" s="151">
        <v>98.5</v>
      </c>
      <c r="H477" s="160">
        <v>98.5</v>
      </c>
      <c r="I477" s="151">
        <f t="shared" si="7"/>
        <v>100</v>
      </c>
    </row>
    <row r="478" spans="1:9" ht="33.75">
      <c r="A478" s="150" t="s">
        <v>163</v>
      </c>
      <c r="B478" s="178">
        <v>878</v>
      </c>
      <c r="C478" s="179">
        <v>5</v>
      </c>
      <c r="D478" s="179">
        <v>3</v>
      </c>
      <c r="E478" s="180" t="s">
        <v>162</v>
      </c>
      <c r="F478" s="181">
        <v>0</v>
      </c>
      <c r="G478" s="151">
        <v>98.5</v>
      </c>
      <c r="H478" s="160">
        <v>98.5</v>
      </c>
      <c r="I478" s="151">
        <f t="shared" si="7"/>
        <v>100</v>
      </c>
    </row>
    <row r="479" spans="1:9" ht="22.5">
      <c r="A479" s="150" t="s">
        <v>12</v>
      </c>
      <c r="B479" s="178">
        <v>878</v>
      </c>
      <c r="C479" s="179">
        <v>5</v>
      </c>
      <c r="D479" s="179">
        <v>3</v>
      </c>
      <c r="E479" s="180" t="s">
        <v>162</v>
      </c>
      <c r="F479" s="181" t="s">
        <v>10</v>
      </c>
      <c r="G479" s="151">
        <v>98.5</v>
      </c>
      <c r="H479" s="160">
        <v>98.5</v>
      </c>
      <c r="I479" s="151">
        <f t="shared" si="7"/>
        <v>100</v>
      </c>
    </row>
    <row r="480" spans="1:9">
      <c r="A480" s="150" t="s">
        <v>647</v>
      </c>
      <c r="B480" s="178">
        <v>878</v>
      </c>
      <c r="C480" s="179">
        <v>5</v>
      </c>
      <c r="D480" s="179">
        <v>3</v>
      </c>
      <c r="E480" s="180" t="s">
        <v>648</v>
      </c>
      <c r="F480" s="181">
        <v>0</v>
      </c>
      <c r="G480" s="151">
        <v>54268.9</v>
      </c>
      <c r="H480" s="160">
        <v>24854.6</v>
      </c>
      <c r="I480" s="151">
        <f t="shared" si="7"/>
        <v>45.798975103604455</v>
      </c>
    </row>
    <row r="481" spans="1:9">
      <c r="A481" s="150" t="s">
        <v>649</v>
      </c>
      <c r="B481" s="178">
        <v>878</v>
      </c>
      <c r="C481" s="179">
        <v>5</v>
      </c>
      <c r="D481" s="179">
        <v>3</v>
      </c>
      <c r="E481" s="180" t="s">
        <v>650</v>
      </c>
      <c r="F481" s="181">
        <v>0</v>
      </c>
      <c r="G481" s="151">
        <v>23.6</v>
      </c>
      <c r="H481" s="160">
        <v>23.6</v>
      </c>
      <c r="I481" s="151">
        <f t="shared" si="7"/>
        <v>100</v>
      </c>
    </row>
    <row r="482" spans="1:9" ht="22.5">
      <c r="A482" s="150" t="s">
        <v>12</v>
      </c>
      <c r="B482" s="178">
        <v>878</v>
      </c>
      <c r="C482" s="179">
        <v>5</v>
      </c>
      <c r="D482" s="179">
        <v>3</v>
      </c>
      <c r="E482" s="180" t="s">
        <v>650</v>
      </c>
      <c r="F482" s="181" t="s">
        <v>10</v>
      </c>
      <c r="G482" s="151">
        <v>23.6</v>
      </c>
      <c r="H482" s="160">
        <v>23.6</v>
      </c>
      <c r="I482" s="151">
        <f t="shared" si="7"/>
        <v>100</v>
      </c>
    </row>
    <row r="483" spans="1:9" ht="22.5">
      <c r="A483" s="150" t="s">
        <v>704</v>
      </c>
      <c r="B483" s="178">
        <v>878</v>
      </c>
      <c r="C483" s="179">
        <v>5</v>
      </c>
      <c r="D483" s="179">
        <v>3</v>
      </c>
      <c r="E483" s="180" t="s">
        <v>705</v>
      </c>
      <c r="F483" s="181">
        <v>0</v>
      </c>
      <c r="G483" s="151">
        <v>25521</v>
      </c>
      <c r="H483" s="160">
        <v>7505.1</v>
      </c>
      <c r="I483" s="151">
        <f t="shared" si="7"/>
        <v>29.407546726225466</v>
      </c>
    </row>
    <row r="484" spans="1:9" ht="56.25">
      <c r="A484" s="150" t="s">
        <v>628</v>
      </c>
      <c r="B484" s="178">
        <v>878</v>
      </c>
      <c r="C484" s="179">
        <v>5</v>
      </c>
      <c r="D484" s="179">
        <v>3</v>
      </c>
      <c r="E484" s="180" t="s">
        <v>705</v>
      </c>
      <c r="F484" s="181" t="s">
        <v>629</v>
      </c>
      <c r="G484" s="151">
        <v>25521</v>
      </c>
      <c r="H484" s="160">
        <v>7505.1</v>
      </c>
      <c r="I484" s="151">
        <f t="shared" si="7"/>
        <v>29.407546726225466</v>
      </c>
    </row>
    <row r="485" spans="1:9" ht="22.5">
      <c r="A485" s="150" t="s">
        <v>706</v>
      </c>
      <c r="B485" s="178">
        <v>878</v>
      </c>
      <c r="C485" s="179">
        <v>5</v>
      </c>
      <c r="D485" s="179">
        <v>3</v>
      </c>
      <c r="E485" s="180" t="s">
        <v>707</v>
      </c>
      <c r="F485" s="181">
        <v>0</v>
      </c>
      <c r="G485" s="151">
        <v>1414</v>
      </c>
      <c r="H485" s="160">
        <v>134</v>
      </c>
      <c r="I485" s="151">
        <f t="shared" si="7"/>
        <v>9.4766619519094757</v>
      </c>
    </row>
    <row r="486" spans="1:9" ht="22.5">
      <c r="A486" s="150" t="s">
        <v>12</v>
      </c>
      <c r="B486" s="178">
        <v>878</v>
      </c>
      <c r="C486" s="179">
        <v>5</v>
      </c>
      <c r="D486" s="179">
        <v>3</v>
      </c>
      <c r="E486" s="180" t="s">
        <v>707</v>
      </c>
      <c r="F486" s="181" t="s">
        <v>10</v>
      </c>
      <c r="G486" s="151">
        <v>127.2</v>
      </c>
      <c r="H486" s="160">
        <v>127.2</v>
      </c>
      <c r="I486" s="151">
        <f t="shared" si="7"/>
        <v>100</v>
      </c>
    </row>
    <row r="487" spans="1:9" ht="56.25">
      <c r="A487" s="150" t="s">
        <v>628</v>
      </c>
      <c r="B487" s="178">
        <v>878</v>
      </c>
      <c r="C487" s="179">
        <v>5</v>
      </c>
      <c r="D487" s="179">
        <v>3</v>
      </c>
      <c r="E487" s="180" t="s">
        <v>707</v>
      </c>
      <c r="F487" s="181" t="s">
        <v>629</v>
      </c>
      <c r="G487" s="151">
        <v>1286.8</v>
      </c>
      <c r="H487" s="151">
        <v>6.8</v>
      </c>
      <c r="I487" s="151">
        <f t="shared" si="7"/>
        <v>0.52844264843021449</v>
      </c>
    </row>
    <row r="488" spans="1:9" ht="22.5">
      <c r="A488" s="150" t="s">
        <v>708</v>
      </c>
      <c r="B488" s="178">
        <v>878</v>
      </c>
      <c r="C488" s="179">
        <v>5</v>
      </c>
      <c r="D488" s="179">
        <v>3</v>
      </c>
      <c r="E488" s="180" t="s">
        <v>709</v>
      </c>
      <c r="F488" s="181">
        <v>0</v>
      </c>
      <c r="G488" s="151">
        <v>1349</v>
      </c>
      <c r="H488" s="151"/>
      <c r="I488" s="151">
        <f t="shared" si="7"/>
        <v>0</v>
      </c>
    </row>
    <row r="489" spans="1:9" ht="56.25">
      <c r="A489" s="150" t="s">
        <v>628</v>
      </c>
      <c r="B489" s="178">
        <v>878</v>
      </c>
      <c r="C489" s="179">
        <v>5</v>
      </c>
      <c r="D489" s="179">
        <v>3</v>
      </c>
      <c r="E489" s="180" t="s">
        <v>709</v>
      </c>
      <c r="F489" s="181" t="s">
        <v>629</v>
      </c>
      <c r="G489" s="151">
        <v>1349</v>
      </c>
      <c r="H489" s="151"/>
      <c r="I489" s="151">
        <f t="shared" si="7"/>
        <v>0</v>
      </c>
    </row>
    <row r="490" spans="1:9">
      <c r="A490" s="150" t="s">
        <v>651</v>
      </c>
      <c r="B490" s="178">
        <v>878</v>
      </c>
      <c r="C490" s="179">
        <v>5</v>
      </c>
      <c r="D490" s="179">
        <v>3</v>
      </c>
      <c r="E490" s="180" t="s">
        <v>652</v>
      </c>
      <c r="F490" s="181">
        <v>0</v>
      </c>
      <c r="G490" s="151">
        <v>118</v>
      </c>
      <c r="H490" s="160">
        <v>118</v>
      </c>
      <c r="I490" s="151">
        <f t="shared" si="7"/>
        <v>100</v>
      </c>
    </row>
    <row r="491" spans="1:9" ht="22.5">
      <c r="A491" s="150" t="s">
        <v>12</v>
      </c>
      <c r="B491" s="178">
        <v>878</v>
      </c>
      <c r="C491" s="179">
        <v>5</v>
      </c>
      <c r="D491" s="179">
        <v>3</v>
      </c>
      <c r="E491" s="180" t="s">
        <v>652</v>
      </c>
      <c r="F491" s="181" t="s">
        <v>10</v>
      </c>
      <c r="G491" s="151">
        <v>118</v>
      </c>
      <c r="H491" s="160">
        <v>118</v>
      </c>
      <c r="I491" s="151">
        <f t="shared" si="7"/>
        <v>100</v>
      </c>
    </row>
    <row r="492" spans="1:9" ht="22.5">
      <c r="A492" s="150" t="s">
        <v>704</v>
      </c>
      <c r="B492" s="178">
        <v>878</v>
      </c>
      <c r="C492" s="179">
        <v>5</v>
      </c>
      <c r="D492" s="179">
        <v>3</v>
      </c>
      <c r="E492" s="180" t="s">
        <v>710</v>
      </c>
      <c r="F492" s="181">
        <v>0</v>
      </c>
      <c r="G492" s="151">
        <v>20369</v>
      </c>
      <c r="H492" s="160">
        <v>15500.7</v>
      </c>
      <c r="I492" s="151">
        <f t="shared" si="7"/>
        <v>76.099464873091478</v>
      </c>
    </row>
    <row r="493" spans="1:9" ht="22.5">
      <c r="A493" s="150" t="s">
        <v>12</v>
      </c>
      <c r="B493" s="178">
        <v>878</v>
      </c>
      <c r="C493" s="179">
        <v>5</v>
      </c>
      <c r="D493" s="179">
        <v>3</v>
      </c>
      <c r="E493" s="180" t="s">
        <v>710</v>
      </c>
      <c r="F493" s="181" t="s">
        <v>10</v>
      </c>
      <c r="G493" s="151">
        <v>19555.400000000001</v>
      </c>
      <c r="H493" s="160">
        <v>15500.7</v>
      </c>
      <c r="I493" s="151">
        <f t="shared" si="7"/>
        <v>79.265573703427179</v>
      </c>
    </row>
    <row r="494" spans="1:9" ht="56.25">
      <c r="A494" s="150" t="s">
        <v>628</v>
      </c>
      <c r="B494" s="178">
        <v>878</v>
      </c>
      <c r="C494" s="179">
        <v>5</v>
      </c>
      <c r="D494" s="179">
        <v>3</v>
      </c>
      <c r="E494" s="180" t="s">
        <v>710</v>
      </c>
      <c r="F494" s="181" t="s">
        <v>629</v>
      </c>
      <c r="G494" s="151">
        <v>813.6</v>
      </c>
      <c r="H494" s="151"/>
      <c r="I494" s="151">
        <f t="shared" si="7"/>
        <v>0</v>
      </c>
    </row>
    <row r="495" spans="1:9" ht="22.5">
      <c r="A495" s="150" t="s">
        <v>711</v>
      </c>
      <c r="B495" s="178">
        <v>878</v>
      </c>
      <c r="C495" s="179">
        <v>5</v>
      </c>
      <c r="D495" s="179">
        <v>3</v>
      </c>
      <c r="E495" s="180" t="s">
        <v>712</v>
      </c>
      <c r="F495" s="181">
        <v>0</v>
      </c>
      <c r="G495" s="160">
        <v>3115.3</v>
      </c>
      <c r="H495" s="160">
        <v>1487.4</v>
      </c>
      <c r="I495" s="151">
        <f t="shared" si="7"/>
        <v>47.745000481494557</v>
      </c>
    </row>
    <row r="496" spans="1:9" ht="56.25">
      <c r="A496" s="150" t="s">
        <v>628</v>
      </c>
      <c r="B496" s="178">
        <v>878</v>
      </c>
      <c r="C496" s="179">
        <v>5</v>
      </c>
      <c r="D496" s="179">
        <v>3</v>
      </c>
      <c r="E496" s="180" t="s">
        <v>712</v>
      </c>
      <c r="F496" s="181" t="s">
        <v>629</v>
      </c>
      <c r="G496" s="160">
        <v>3115.3</v>
      </c>
      <c r="H496" s="160">
        <v>1487.4</v>
      </c>
      <c r="I496" s="151">
        <f t="shared" si="7"/>
        <v>47.745000481494557</v>
      </c>
    </row>
    <row r="497" spans="1:9" ht="22.5">
      <c r="A497" s="150" t="s">
        <v>706</v>
      </c>
      <c r="B497" s="178">
        <v>878</v>
      </c>
      <c r="C497" s="179">
        <v>5</v>
      </c>
      <c r="D497" s="179">
        <v>3</v>
      </c>
      <c r="E497" s="180" t="s">
        <v>713</v>
      </c>
      <c r="F497" s="181">
        <v>0</v>
      </c>
      <c r="G497" s="160">
        <v>1128</v>
      </c>
      <c r="H497" s="160">
        <v>85.8</v>
      </c>
      <c r="I497" s="151">
        <f t="shared" si="7"/>
        <v>7.6063829787234045</v>
      </c>
    </row>
    <row r="498" spans="1:9" ht="22.5">
      <c r="A498" s="150" t="s">
        <v>12</v>
      </c>
      <c r="B498" s="178">
        <v>878</v>
      </c>
      <c r="C498" s="179">
        <v>5</v>
      </c>
      <c r="D498" s="179">
        <v>3</v>
      </c>
      <c r="E498" s="180" t="s">
        <v>713</v>
      </c>
      <c r="F498" s="181" t="s">
        <v>10</v>
      </c>
      <c r="G498" s="160">
        <v>1087.4000000000001</v>
      </c>
      <c r="H498" s="160">
        <v>85.8</v>
      </c>
      <c r="I498" s="151">
        <f t="shared" si="7"/>
        <v>7.890380724664336</v>
      </c>
    </row>
    <row r="499" spans="1:9" ht="56.25">
      <c r="A499" s="150" t="s">
        <v>628</v>
      </c>
      <c r="B499" s="178">
        <v>878</v>
      </c>
      <c r="C499" s="179">
        <v>5</v>
      </c>
      <c r="D499" s="179">
        <v>3</v>
      </c>
      <c r="E499" s="180" t="s">
        <v>713</v>
      </c>
      <c r="F499" s="181" t="s">
        <v>629</v>
      </c>
      <c r="G499" s="160">
        <v>40.6</v>
      </c>
      <c r="H499" s="151"/>
      <c r="I499" s="151">
        <f t="shared" si="7"/>
        <v>0</v>
      </c>
    </row>
    <row r="500" spans="1:9" ht="22.5">
      <c r="A500" s="150" t="s">
        <v>708</v>
      </c>
      <c r="B500" s="178">
        <v>878</v>
      </c>
      <c r="C500" s="179">
        <v>5</v>
      </c>
      <c r="D500" s="179">
        <v>3</v>
      </c>
      <c r="E500" s="180" t="s">
        <v>714</v>
      </c>
      <c r="F500" s="181">
        <v>0</v>
      </c>
      <c r="G500" s="160">
        <v>1067</v>
      </c>
      <c r="H500" s="151"/>
      <c r="I500" s="151">
        <f t="shared" si="7"/>
        <v>0</v>
      </c>
    </row>
    <row r="501" spans="1:9" ht="22.5">
      <c r="A501" s="150" t="s">
        <v>12</v>
      </c>
      <c r="B501" s="178">
        <v>878</v>
      </c>
      <c r="C501" s="179">
        <v>5</v>
      </c>
      <c r="D501" s="179">
        <v>3</v>
      </c>
      <c r="E501" s="180" t="s">
        <v>714</v>
      </c>
      <c r="F501" s="181" t="s">
        <v>10</v>
      </c>
      <c r="G501" s="160">
        <v>1024.4000000000001</v>
      </c>
      <c r="H501" s="151"/>
      <c r="I501" s="151">
        <f t="shared" si="7"/>
        <v>0</v>
      </c>
    </row>
    <row r="502" spans="1:9" ht="56.25">
      <c r="A502" s="150" t="s">
        <v>628</v>
      </c>
      <c r="B502" s="178">
        <v>878</v>
      </c>
      <c r="C502" s="179">
        <v>5</v>
      </c>
      <c r="D502" s="179">
        <v>3</v>
      </c>
      <c r="E502" s="180" t="s">
        <v>714</v>
      </c>
      <c r="F502" s="181" t="s">
        <v>629</v>
      </c>
      <c r="G502" s="160">
        <v>42.6</v>
      </c>
      <c r="H502" s="160"/>
      <c r="I502" s="151">
        <f t="shared" si="7"/>
        <v>0</v>
      </c>
    </row>
    <row r="503" spans="1:9" ht="22.5">
      <c r="A503" s="150" t="s">
        <v>711</v>
      </c>
      <c r="B503" s="178">
        <v>878</v>
      </c>
      <c r="C503" s="179">
        <v>5</v>
      </c>
      <c r="D503" s="179">
        <v>3</v>
      </c>
      <c r="E503" s="180" t="s">
        <v>715</v>
      </c>
      <c r="F503" s="181">
        <v>0</v>
      </c>
      <c r="G503" s="160">
        <v>164</v>
      </c>
      <c r="H503" s="160"/>
      <c r="I503" s="151">
        <f t="shared" si="7"/>
        <v>0</v>
      </c>
    </row>
    <row r="504" spans="1:9" ht="56.25">
      <c r="A504" s="150" t="s">
        <v>628</v>
      </c>
      <c r="B504" s="178">
        <v>878</v>
      </c>
      <c r="C504" s="179">
        <v>5</v>
      </c>
      <c r="D504" s="179">
        <v>3</v>
      </c>
      <c r="E504" s="180" t="s">
        <v>715</v>
      </c>
      <c r="F504" s="181" t="s">
        <v>629</v>
      </c>
      <c r="G504" s="160">
        <v>164</v>
      </c>
      <c r="H504" s="160"/>
      <c r="I504" s="151">
        <f t="shared" si="7"/>
        <v>0</v>
      </c>
    </row>
    <row r="505" spans="1:9" ht="22.5">
      <c r="A505" s="150" t="s">
        <v>161</v>
      </c>
      <c r="B505" s="178">
        <v>878</v>
      </c>
      <c r="C505" s="179">
        <v>5</v>
      </c>
      <c r="D505" s="179">
        <v>3</v>
      </c>
      <c r="E505" s="180" t="s">
        <v>160</v>
      </c>
      <c r="F505" s="181">
        <v>0</v>
      </c>
      <c r="G505" s="160">
        <v>4678</v>
      </c>
      <c r="H505" s="151">
        <v>87</v>
      </c>
      <c r="I505" s="151">
        <f t="shared" si="7"/>
        <v>1.8597691321077383</v>
      </c>
    </row>
    <row r="506" spans="1:9" ht="33.75">
      <c r="A506" s="150" t="s">
        <v>159</v>
      </c>
      <c r="B506" s="178">
        <v>878</v>
      </c>
      <c r="C506" s="179">
        <v>5</v>
      </c>
      <c r="D506" s="179">
        <v>3</v>
      </c>
      <c r="E506" s="180" t="s">
        <v>158</v>
      </c>
      <c r="F506" s="181">
        <v>0</v>
      </c>
      <c r="G506" s="160">
        <v>4678</v>
      </c>
      <c r="H506" s="151">
        <v>87</v>
      </c>
      <c r="I506" s="151">
        <f t="shared" si="7"/>
        <v>1.8597691321077383</v>
      </c>
    </row>
    <row r="507" spans="1:9" ht="33.75">
      <c r="A507" s="150" t="s">
        <v>621</v>
      </c>
      <c r="B507" s="178">
        <v>878</v>
      </c>
      <c r="C507" s="179">
        <v>5</v>
      </c>
      <c r="D507" s="179">
        <v>3</v>
      </c>
      <c r="E507" s="180" t="s">
        <v>158</v>
      </c>
      <c r="F507" s="181" t="s">
        <v>622</v>
      </c>
      <c r="G507" s="160">
        <v>4678</v>
      </c>
      <c r="H507" s="151">
        <v>87</v>
      </c>
      <c r="I507" s="151">
        <f t="shared" si="7"/>
        <v>1.8597691321077383</v>
      </c>
    </row>
    <row r="508" spans="1:9">
      <c r="A508" s="150" t="s">
        <v>157</v>
      </c>
      <c r="B508" s="178">
        <v>878</v>
      </c>
      <c r="C508" s="179">
        <v>5</v>
      </c>
      <c r="D508" s="179">
        <v>5</v>
      </c>
      <c r="E508" s="180">
        <v>0</v>
      </c>
      <c r="F508" s="181">
        <v>0</v>
      </c>
      <c r="G508" s="160">
        <v>10156.4</v>
      </c>
      <c r="H508" s="160">
        <v>7125.8</v>
      </c>
      <c r="I508" s="151">
        <f t="shared" si="7"/>
        <v>70.160686857547944</v>
      </c>
    </row>
    <row r="509" spans="1:9">
      <c r="A509" s="150" t="s">
        <v>647</v>
      </c>
      <c r="B509" s="178">
        <v>878</v>
      </c>
      <c r="C509" s="179">
        <v>5</v>
      </c>
      <c r="D509" s="179">
        <v>5</v>
      </c>
      <c r="E509" s="180" t="s">
        <v>648</v>
      </c>
      <c r="F509" s="181">
        <v>0</v>
      </c>
      <c r="G509" s="160">
        <v>3279.3</v>
      </c>
      <c r="H509" s="151"/>
      <c r="I509" s="151">
        <f t="shared" si="7"/>
        <v>0</v>
      </c>
    </row>
    <row r="510" spans="1:9" ht="22.5">
      <c r="A510" s="150" t="s">
        <v>711</v>
      </c>
      <c r="B510" s="178">
        <v>878</v>
      </c>
      <c r="C510" s="179">
        <v>5</v>
      </c>
      <c r="D510" s="179">
        <v>5</v>
      </c>
      <c r="E510" s="180" t="s">
        <v>712</v>
      </c>
      <c r="F510" s="181">
        <v>0</v>
      </c>
      <c r="G510" s="160">
        <v>164</v>
      </c>
      <c r="H510" s="151"/>
      <c r="I510" s="151">
        <f t="shared" si="7"/>
        <v>0</v>
      </c>
    </row>
    <row r="511" spans="1:9" ht="56.25">
      <c r="A511" s="150" t="s">
        <v>628</v>
      </c>
      <c r="B511" s="178">
        <v>878</v>
      </c>
      <c r="C511" s="179">
        <v>5</v>
      </c>
      <c r="D511" s="179">
        <v>5</v>
      </c>
      <c r="E511" s="180" t="s">
        <v>712</v>
      </c>
      <c r="F511" s="181" t="s">
        <v>629</v>
      </c>
      <c r="G511" s="160">
        <v>164</v>
      </c>
      <c r="H511" s="151"/>
      <c r="I511" s="151">
        <f t="shared" si="7"/>
        <v>0</v>
      </c>
    </row>
    <row r="512" spans="1:9" ht="22.5">
      <c r="A512" s="150" t="s">
        <v>711</v>
      </c>
      <c r="B512" s="178">
        <v>878</v>
      </c>
      <c r="C512" s="179">
        <v>5</v>
      </c>
      <c r="D512" s="179">
        <v>5</v>
      </c>
      <c r="E512" s="180" t="s">
        <v>715</v>
      </c>
      <c r="F512" s="181">
        <v>0</v>
      </c>
      <c r="G512" s="160">
        <v>3115.3</v>
      </c>
      <c r="H512" s="151"/>
      <c r="I512" s="151">
        <f t="shared" si="7"/>
        <v>0</v>
      </c>
    </row>
    <row r="513" spans="1:9" ht="56.25">
      <c r="A513" s="150" t="s">
        <v>628</v>
      </c>
      <c r="B513" s="178">
        <v>878</v>
      </c>
      <c r="C513" s="179">
        <v>5</v>
      </c>
      <c r="D513" s="179">
        <v>5</v>
      </c>
      <c r="E513" s="180" t="s">
        <v>715</v>
      </c>
      <c r="F513" s="181" t="s">
        <v>629</v>
      </c>
      <c r="G513" s="160">
        <v>3115.3</v>
      </c>
      <c r="H513" s="151"/>
      <c r="I513" s="151">
        <f t="shared" si="7"/>
        <v>0</v>
      </c>
    </row>
    <row r="514" spans="1:9" ht="22.5">
      <c r="A514" s="150" t="s">
        <v>493</v>
      </c>
      <c r="B514" s="178">
        <v>878</v>
      </c>
      <c r="C514" s="179">
        <v>5</v>
      </c>
      <c r="D514" s="179">
        <v>5</v>
      </c>
      <c r="E514" s="180" t="s">
        <v>28</v>
      </c>
      <c r="F514" s="181">
        <v>0</v>
      </c>
      <c r="G514" s="160">
        <v>10156.4</v>
      </c>
      <c r="H514" s="160">
        <v>7125.8</v>
      </c>
      <c r="I514" s="151">
        <f t="shared" si="7"/>
        <v>70.160686857547944</v>
      </c>
    </row>
    <row r="515" spans="1:9" ht="22.5">
      <c r="A515" s="150" t="s">
        <v>89</v>
      </c>
      <c r="B515" s="178">
        <v>878</v>
      </c>
      <c r="C515" s="179">
        <v>5</v>
      </c>
      <c r="D515" s="179">
        <v>5</v>
      </c>
      <c r="E515" s="180" t="s">
        <v>28</v>
      </c>
      <c r="F515" s="181" t="s">
        <v>88</v>
      </c>
      <c r="G515" s="160">
        <v>1444.9</v>
      </c>
      <c r="H515" s="160">
        <v>710.9</v>
      </c>
      <c r="I515" s="151">
        <f t="shared" si="7"/>
        <v>49.200636722264512</v>
      </c>
    </row>
    <row r="516" spans="1:9" ht="22.5">
      <c r="A516" s="150" t="s">
        <v>608</v>
      </c>
      <c r="B516" s="178">
        <v>878</v>
      </c>
      <c r="C516" s="179">
        <v>5</v>
      </c>
      <c r="D516" s="179">
        <v>5</v>
      </c>
      <c r="E516" s="180" t="s">
        <v>28</v>
      </c>
      <c r="F516" s="181" t="s">
        <v>609</v>
      </c>
      <c r="G516" s="160">
        <v>436.4</v>
      </c>
      <c r="H516" s="160">
        <v>22.1</v>
      </c>
      <c r="I516" s="151">
        <f t="shared" si="7"/>
        <v>5.0641613198900099</v>
      </c>
    </row>
    <row r="517" spans="1:9">
      <c r="A517" s="150" t="s">
        <v>603</v>
      </c>
      <c r="B517" s="178">
        <v>878</v>
      </c>
      <c r="C517" s="179">
        <v>5</v>
      </c>
      <c r="D517" s="179">
        <v>5</v>
      </c>
      <c r="E517" s="180" t="s">
        <v>28</v>
      </c>
      <c r="F517" s="181" t="s">
        <v>604</v>
      </c>
      <c r="G517" s="160">
        <v>5211.1000000000004</v>
      </c>
      <c r="H517" s="160">
        <v>4078.3</v>
      </c>
      <c r="I517" s="151">
        <f t="shared" si="7"/>
        <v>78.261787338565753</v>
      </c>
    </row>
    <row r="518" spans="1:9" ht="22.5">
      <c r="A518" s="150" t="s">
        <v>27</v>
      </c>
      <c r="B518" s="178">
        <v>878</v>
      </c>
      <c r="C518" s="179">
        <v>5</v>
      </c>
      <c r="D518" s="179">
        <v>5</v>
      </c>
      <c r="E518" s="180" t="s">
        <v>28</v>
      </c>
      <c r="F518" s="181" t="s">
        <v>26</v>
      </c>
      <c r="G518" s="160">
        <v>7.9</v>
      </c>
      <c r="H518" s="160">
        <v>7.9</v>
      </c>
      <c r="I518" s="151">
        <f t="shared" si="7"/>
        <v>100</v>
      </c>
    </row>
    <row r="519" spans="1:9" ht="22.5">
      <c r="A519" s="150" t="s">
        <v>605</v>
      </c>
      <c r="B519" s="178">
        <v>878</v>
      </c>
      <c r="C519" s="179">
        <v>5</v>
      </c>
      <c r="D519" s="179">
        <v>5</v>
      </c>
      <c r="E519" s="180" t="s">
        <v>28</v>
      </c>
      <c r="F519" s="181" t="s">
        <v>606</v>
      </c>
      <c r="G519" s="160">
        <v>2982.8</v>
      </c>
      <c r="H519" s="160">
        <v>2233.2999999999997</v>
      </c>
      <c r="I519" s="151">
        <f t="shared" si="7"/>
        <v>74.872602923427635</v>
      </c>
    </row>
    <row r="520" spans="1:9">
      <c r="A520" s="150" t="s">
        <v>21</v>
      </c>
      <c r="B520" s="178">
        <v>878</v>
      </c>
      <c r="C520" s="179">
        <v>5</v>
      </c>
      <c r="D520" s="179">
        <v>5</v>
      </c>
      <c r="E520" s="180" t="s">
        <v>28</v>
      </c>
      <c r="F520" s="181" t="s">
        <v>20</v>
      </c>
      <c r="G520" s="160">
        <v>3</v>
      </c>
      <c r="H520" s="160">
        <v>3</v>
      </c>
      <c r="I520" s="151">
        <f t="shared" si="7"/>
        <v>100</v>
      </c>
    </row>
    <row r="521" spans="1:9">
      <c r="A521" s="150" t="s">
        <v>87</v>
      </c>
      <c r="B521" s="178">
        <v>878</v>
      </c>
      <c r="C521" s="179">
        <v>5</v>
      </c>
      <c r="D521" s="179">
        <v>5</v>
      </c>
      <c r="E521" s="180" t="s">
        <v>28</v>
      </c>
      <c r="F521" s="181" t="s">
        <v>86</v>
      </c>
      <c r="G521" s="160">
        <v>70.3</v>
      </c>
      <c r="H521" s="160">
        <v>70.3</v>
      </c>
      <c r="I521" s="151">
        <f t="shared" si="7"/>
        <v>100</v>
      </c>
    </row>
    <row r="522" spans="1:9">
      <c r="A522" s="150" t="s">
        <v>515</v>
      </c>
      <c r="B522" s="178">
        <v>888</v>
      </c>
      <c r="C522" s="179">
        <v>0</v>
      </c>
      <c r="D522" s="179">
        <v>0</v>
      </c>
      <c r="E522" s="180">
        <v>0</v>
      </c>
      <c r="F522" s="181">
        <v>0</v>
      </c>
      <c r="G522" s="160">
        <v>67160.5</v>
      </c>
      <c r="H522" s="160">
        <v>33214.1</v>
      </c>
      <c r="I522" s="151">
        <f t="shared" ref="I522:I585" si="9">H522/G522*100</f>
        <v>49.4548134692267</v>
      </c>
    </row>
    <row r="523" spans="1:9">
      <c r="A523" s="150" t="s">
        <v>602</v>
      </c>
      <c r="B523" s="178">
        <v>888</v>
      </c>
      <c r="C523" s="179">
        <v>1</v>
      </c>
      <c r="D523" s="179">
        <v>0</v>
      </c>
      <c r="E523" s="180">
        <v>0</v>
      </c>
      <c r="F523" s="181">
        <v>0</v>
      </c>
      <c r="G523" s="160">
        <v>10884.5</v>
      </c>
      <c r="H523" s="160">
        <v>8117.8</v>
      </c>
      <c r="I523" s="151">
        <f t="shared" si="9"/>
        <v>74.581285313978597</v>
      </c>
    </row>
    <row r="524" spans="1:9">
      <c r="A524" s="150" t="s">
        <v>293</v>
      </c>
      <c r="B524" s="178">
        <v>888</v>
      </c>
      <c r="C524" s="179">
        <v>1</v>
      </c>
      <c r="D524" s="179">
        <v>13</v>
      </c>
      <c r="E524" s="180">
        <v>0</v>
      </c>
      <c r="F524" s="181">
        <v>0</v>
      </c>
      <c r="G524" s="160">
        <v>10884.5</v>
      </c>
      <c r="H524" s="160">
        <v>8117.8</v>
      </c>
      <c r="I524" s="151">
        <f t="shared" si="9"/>
        <v>74.581285313978597</v>
      </c>
    </row>
    <row r="525" spans="1:9" ht="22.5">
      <c r="A525" s="150" t="s">
        <v>493</v>
      </c>
      <c r="B525" s="178">
        <v>888</v>
      </c>
      <c r="C525" s="179">
        <v>1</v>
      </c>
      <c r="D525" s="179">
        <v>13</v>
      </c>
      <c r="E525" s="180" t="s">
        <v>28</v>
      </c>
      <c r="F525" s="181">
        <v>0</v>
      </c>
      <c r="G525" s="160">
        <v>9729</v>
      </c>
      <c r="H525" s="160">
        <v>6962.3</v>
      </c>
      <c r="I525" s="151">
        <f t="shared" si="9"/>
        <v>71.56233939767705</v>
      </c>
    </row>
    <row r="526" spans="1:9" ht="22.5">
      <c r="A526" s="150" t="s">
        <v>89</v>
      </c>
      <c r="B526" s="178">
        <v>888</v>
      </c>
      <c r="C526" s="179">
        <v>1</v>
      </c>
      <c r="D526" s="179">
        <v>13</v>
      </c>
      <c r="E526" s="180" t="s">
        <v>28</v>
      </c>
      <c r="F526" s="181" t="s">
        <v>88</v>
      </c>
      <c r="G526" s="160">
        <v>118.2</v>
      </c>
      <c r="H526" s="160">
        <v>118.2</v>
      </c>
      <c r="I526" s="151">
        <f t="shared" si="9"/>
        <v>100</v>
      </c>
    </row>
    <row r="527" spans="1:9" ht="22.5">
      <c r="A527" s="150" t="s">
        <v>608</v>
      </c>
      <c r="B527" s="178">
        <v>888</v>
      </c>
      <c r="C527" s="179">
        <v>1</v>
      </c>
      <c r="D527" s="179">
        <v>13</v>
      </c>
      <c r="E527" s="180" t="s">
        <v>28</v>
      </c>
      <c r="F527" s="181" t="s">
        <v>609</v>
      </c>
      <c r="G527" s="160">
        <v>3.8</v>
      </c>
      <c r="H527" s="160">
        <v>2.4</v>
      </c>
      <c r="I527" s="151">
        <f t="shared" si="9"/>
        <v>63.157894736842103</v>
      </c>
    </row>
    <row r="528" spans="1:9">
      <c r="A528" s="150" t="s">
        <v>603</v>
      </c>
      <c r="B528" s="178">
        <v>888</v>
      </c>
      <c r="C528" s="179">
        <v>1</v>
      </c>
      <c r="D528" s="179">
        <v>13</v>
      </c>
      <c r="E528" s="180" t="s">
        <v>28</v>
      </c>
      <c r="F528" s="181" t="s">
        <v>604</v>
      </c>
      <c r="G528" s="160">
        <v>6496.9</v>
      </c>
      <c r="H528" s="160">
        <v>4315.8999999999996</v>
      </c>
      <c r="I528" s="151">
        <f t="shared" si="9"/>
        <v>66.430143606951006</v>
      </c>
    </row>
    <row r="529" spans="1:9" ht="22.5">
      <c r="A529" s="150" t="s">
        <v>605</v>
      </c>
      <c r="B529" s="178">
        <v>888</v>
      </c>
      <c r="C529" s="179">
        <v>1</v>
      </c>
      <c r="D529" s="179">
        <v>13</v>
      </c>
      <c r="E529" s="180" t="s">
        <v>28</v>
      </c>
      <c r="F529" s="181" t="s">
        <v>606</v>
      </c>
      <c r="G529" s="160">
        <v>2903.8</v>
      </c>
      <c r="H529" s="160">
        <v>2326.5</v>
      </c>
      <c r="I529" s="151">
        <f t="shared" si="9"/>
        <v>80.119154211722559</v>
      </c>
    </row>
    <row r="530" spans="1:9">
      <c r="A530" s="150" t="s">
        <v>33</v>
      </c>
      <c r="B530" s="178">
        <v>888</v>
      </c>
      <c r="C530" s="179">
        <v>1</v>
      </c>
      <c r="D530" s="179">
        <v>13</v>
      </c>
      <c r="E530" s="180" t="s">
        <v>28</v>
      </c>
      <c r="F530" s="181" t="s">
        <v>32</v>
      </c>
      <c r="G530" s="160">
        <v>13</v>
      </c>
      <c r="H530" s="160">
        <v>6</v>
      </c>
      <c r="I530" s="151">
        <f t="shared" si="9"/>
        <v>46.153846153846153</v>
      </c>
    </row>
    <row r="531" spans="1:9" ht="22.5">
      <c r="A531" s="150" t="s">
        <v>12</v>
      </c>
      <c r="B531" s="178">
        <v>888</v>
      </c>
      <c r="C531" s="179">
        <v>1</v>
      </c>
      <c r="D531" s="179">
        <v>13</v>
      </c>
      <c r="E531" s="180" t="s">
        <v>28</v>
      </c>
      <c r="F531" s="181" t="s">
        <v>10</v>
      </c>
      <c r="G531" s="160">
        <v>73.599999999999994</v>
      </c>
      <c r="H531" s="160">
        <v>73.599999999999994</v>
      </c>
      <c r="I531" s="151">
        <f t="shared" si="9"/>
        <v>100</v>
      </c>
    </row>
    <row r="532" spans="1:9">
      <c r="A532" s="150" t="s">
        <v>31</v>
      </c>
      <c r="B532" s="178">
        <v>888</v>
      </c>
      <c r="C532" s="179">
        <v>1</v>
      </c>
      <c r="D532" s="179">
        <v>13</v>
      </c>
      <c r="E532" s="180" t="s">
        <v>28</v>
      </c>
      <c r="F532" s="181" t="s">
        <v>30</v>
      </c>
      <c r="G532" s="160">
        <v>1.5</v>
      </c>
      <c r="H532" s="160">
        <v>1.5</v>
      </c>
      <c r="I532" s="151">
        <f t="shared" si="9"/>
        <v>100</v>
      </c>
    </row>
    <row r="533" spans="1:9">
      <c r="A533" s="150" t="s">
        <v>21</v>
      </c>
      <c r="B533" s="178">
        <v>888</v>
      </c>
      <c r="C533" s="179">
        <v>1</v>
      </c>
      <c r="D533" s="179">
        <v>13</v>
      </c>
      <c r="E533" s="180" t="s">
        <v>28</v>
      </c>
      <c r="F533" s="181" t="s">
        <v>20</v>
      </c>
      <c r="G533" s="160">
        <v>2</v>
      </c>
      <c r="H533" s="160">
        <v>2</v>
      </c>
      <c r="I533" s="151">
        <f t="shared" si="9"/>
        <v>100</v>
      </c>
    </row>
    <row r="534" spans="1:9">
      <c r="A534" s="150" t="s">
        <v>87</v>
      </c>
      <c r="B534" s="178">
        <v>888</v>
      </c>
      <c r="C534" s="179">
        <v>1</v>
      </c>
      <c r="D534" s="179">
        <v>13</v>
      </c>
      <c r="E534" s="180" t="s">
        <v>28</v>
      </c>
      <c r="F534" s="181" t="s">
        <v>86</v>
      </c>
      <c r="G534" s="160">
        <v>116.2</v>
      </c>
      <c r="H534" s="160">
        <v>116.2</v>
      </c>
      <c r="I534" s="151">
        <f t="shared" si="9"/>
        <v>100</v>
      </c>
    </row>
    <row r="535" spans="1:9">
      <c r="A535" s="150" t="s">
        <v>292</v>
      </c>
      <c r="B535" s="178">
        <v>888</v>
      </c>
      <c r="C535" s="179">
        <v>1</v>
      </c>
      <c r="D535" s="179">
        <v>13</v>
      </c>
      <c r="E535" s="180" t="s">
        <v>291</v>
      </c>
      <c r="F535" s="181">
        <v>0</v>
      </c>
      <c r="G535" s="160">
        <v>1155.5</v>
      </c>
      <c r="H535" s="160">
        <v>1155.5</v>
      </c>
      <c r="I535" s="151">
        <f t="shared" si="9"/>
        <v>100</v>
      </c>
    </row>
    <row r="536" spans="1:9" ht="56.25">
      <c r="A536" s="150" t="s">
        <v>23</v>
      </c>
      <c r="B536" s="178">
        <v>888</v>
      </c>
      <c r="C536" s="179">
        <v>1</v>
      </c>
      <c r="D536" s="179">
        <v>13</v>
      </c>
      <c r="E536" s="180" t="s">
        <v>291</v>
      </c>
      <c r="F536" s="181" t="s">
        <v>22</v>
      </c>
      <c r="G536" s="160">
        <v>1155.5</v>
      </c>
      <c r="H536" s="160">
        <v>1155.5</v>
      </c>
      <c r="I536" s="151">
        <f t="shared" si="9"/>
        <v>100</v>
      </c>
    </row>
    <row r="537" spans="1:9">
      <c r="A537" s="150" t="s">
        <v>623</v>
      </c>
      <c r="B537" s="178">
        <v>888</v>
      </c>
      <c r="C537" s="179">
        <v>4</v>
      </c>
      <c r="D537" s="179">
        <v>0</v>
      </c>
      <c r="E537" s="180">
        <v>0</v>
      </c>
      <c r="F537" s="181">
        <v>0</v>
      </c>
      <c r="G537" s="160">
        <v>22663.3</v>
      </c>
      <c r="H537" s="160">
        <v>4988.1000000000004</v>
      </c>
      <c r="I537" s="151">
        <f t="shared" si="9"/>
        <v>22.009592601254013</v>
      </c>
    </row>
    <row r="538" spans="1:9">
      <c r="A538" s="150" t="s">
        <v>252</v>
      </c>
      <c r="B538" s="178">
        <v>888</v>
      </c>
      <c r="C538" s="179">
        <v>4</v>
      </c>
      <c r="D538" s="179">
        <v>12</v>
      </c>
      <c r="E538" s="180">
        <v>0</v>
      </c>
      <c r="F538" s="181">
        <v>0</v>
      </c>
      <c r="G538" s="160">
        <v>22663.3</v>
      </c>
      <c r="H538" s="160">
        <v>4988.1000000000004</v>
      </c>
      <c r="I538" s="151">
        <f t="shared" si="9"/>
        <v>22.009592601254013</v>
      </c>
    </row>
    <row r="539" spans="1:9" ht="22.5">
      <c r="A539" s="150" t="s">
        <v>241</v>
      </c>
      <c r="B539" s="178">
        <v>888</v>
      </c>
      <c r="C539" s="179">
        <v>4</v>
      </c>
      <c r="D539" s="179">
        <v>12</v>
      </c>
      <c r="E539" s="180" t="s">
        <v>240</v>
      </c>
      <c r="F539" s="181">
        <v>0</v>
      </c>
      <c r="G539" s="160">
        <v>7814.9</v>
      </c>
      <c r="H539" s="160">
        <v>4728.1000000000004</v>
      </c>
      <c r="I539" s="151">
        <f t="shared" si="9"/>
        <v>60.501094063903572</v>
      </c>
    </row>
    <row r="540" spans="1:9" ht="22.5">
      <c r="A540" s="150" t="s">
        <v>231</v>
      </c>
      <c r="B540" s="178">
        <v>888</v>
      </c>
      <c r="C540" s="179">
        <v>4</v>
      </c>
      <c r="D540" s="179">
        <v>12</v>
      </c>
      <c r="E540" s="180" t="s">
        <v>230</v>
      </c>
      <c r="F540" s="181">
        <v>0</v>
      </c>
      <c r="G540" s="160">
        <v>7814.9</v>
      </c>
      <c r="H540" s="160">
        <v>4728.1000000000004</v>
      </c>
      <c r="I540" s="151">
        <f t="shared" si="9"/>
        <v>60.501094063903572</v>
      </c>
    </row>
    <row r="541" spans="1:9" ht="22.5">
      <c r="A541" s="150" t="s">
        <v>632</v>
      </c>
      <c r="B541" s="178">
        <v>888</v>
      </c>
      <c r="C541" s="179">
        <v>4</v>
      </c>
      <c r="D541" s="179">
        <v>12</v>
      </c>
      <c r="E541" s="180" t="s">
        <v>633</v>
      </c>
      <c r="F541" s="181">
        <v>0</v>
      </c>
      <c r="G541" s="160">
        <v>364.5</v>
      </c>
      <c r="H541" s="160">
        <v>364.5</v>
      </c>
      <c r="I541" s="151">
        <f t="shared" si="9"/>
        <v>100</v>
      </c>
    </row>
    <row r="542" spans="1:9" ht="22.5">
      <c r="A542" s="150" t="s">
        <v>12</v>
      </c>
      <c r="B542" s="178">
        <v>888</v>
      </c>
      <c r="C542" s="179">
        <v>4</v>
      </c>
      <c r="D542" s="179">
        <v>12</v>
      </c>
      <c r="E542" s="180" t="s">
        <v>633</v>
      </c>
      <c r="F542" s="181" t="s">
        <v>10</v>
      </c>
      <c r="G542" s="160">
        <v>364.5</v>
      </c>
      <c r="H542" s="160">
        <v>364.5</v>
      </c>
      <c r="I542" s="151">
        <f t="shared" si="9"/>
        <v>100</v>
      </c>
    </row>
    <row r="543" spans="1:9" ht="22.5">
      <c r="A543" s="150" t="s">
        <v>225</v>
      </c>
      <c r="B543" s="178">
        <v>888</v>
      </c>
      <c r="C543" s="179">
        <v>4</v>
      </c>
      <c r="D543" s="179">
        <v>12</v>
      </c>
      <c r="E543" s="180" t="s">
        <v>224</v>
      </c>
      <c r="F543" s="181">
        <v>0</v>
      </c>
      <c r="G543" s="160">
        <v>4750.3999999999996</v>
      </c>
      <c r="H543" s="160">
        <v>4363.6000000000004</v>
      </c>
      <c r="I543" s="151">
        <f t="shared" si="9"/>
        <v>91.857527787133733</v>
      </c>
    </row>
    <row r="544" spans="1:9" ht="33.75">
      <c r="A544" s="150" t="s">
        <v>9</v>
      </c>
      <c r="B544" s="178">
        <v>888</v>
      </c>
      <c r="C544" s="179">
        <v>4</v>
      </c>
      <c r="D544" s="179">
        <v>12</v>
      </c>
      <c r="E544" s="180" t="s">
        <v>224</v>
      </c>
      <c r="F544" s="181" t="s">
        <v>8</v>
      </c>
      <c r="G544" s="160">
        <v>4750.3999999999996</v>
      </c>
      <c r="H544" s="160">
        <v>4363.6000000000004</v>
      </c>
      <c r="I544" s="151">
        <f t="shared" si="9"/>
        <v>91.857527787133733</v>
      </c>
    </row>
    <row r="545" spans="1:9" ht="22.5">
      <c r="A545" s="150" t="s">
        <v>698</v>
      </c>
      <c r="B545" s="178">
        <v>888</v>
      </c>
      <c r="C545" s="179">
        <v>4</v>
      </c>
      <c r="D545" s="179">
        <v>12</v>
      </c>
      <c r="E545" s="180" t="s">
        <v>699</v>
      </c>
      <c r="F545" s="181">
        <v>0</v>
      </c>
      <c r="G545" s="160">
        <v>2000</v>
      </c>
      <c r="H545" s="151"/>
      <c r="I545" s="151">
        <f t="shared" si="9"/>
        <v>0</v>
      </c>
    </row>
    <row r="546" spans="1:9" ht="22.5">
      <c r="A546" s="150" t="s">
        <v>12</v>
      </c>
      <c r="B546" s="178">
        <v>888</v>
      </c>
      <c r="C546" s="179">
        <v>4</v>
      </c>
      <c r="D546" s="179">
        <v>12</v>
      </c>
      <c r="E546" s="180" t="s">
        <v>699</v>
      </c>
      <c r="F546" s="181" t="s">
        <v>10</v>
      </c>
      <c r="G546" s="160">
        <v>2000</v>
      </c>
      <c r="H546" s="151"/>
      <c r="I546" s="151">
        <f t="shared" si="9"/>
        <v>0</v>
      </c>
    </row>
    <row r="547" spans="1:9">
      <c r="A547" s="150" t="s">
        <v>700</v>
      </c>
      <c r="B547" s="178">
        <v>888</v>
      </c>
      <c r="C547" s="179">
        <v>4</v>
      </c>
      <c r="D547" s="179">
        <v>12</v>
      </c>
      <c r="E547" s="180" t="s">
        <v>701</v>
      </c>
      <c r="F547" s="181">
        <v>0</v>
      </c>
      <c r="G547" s="160">
        <v>700</v>
      </c>
      <c r="H547" s="151"/>
      <c r="I547" s="151">
        <f t="shared" si="9"/>
        <v>0</v>
      </c>
    </row>
    <row r="548" spans="1:9" ht="22.5">
      <c r="A548" s="150" t="s">
        <v>12</v>
      </c>
      <c r="B548" s="178">
        <v>888</v>
      </c>
      <c r="C548" s="179">
        <v>4</v>
      </c>
      <c r="D548" s="179">
        <v>12</v>
      </c>
      <c r="E548" s="180" t="s">
        <v>701</v>
      </c>
      <c r="F548" s="181" t="s">
        <v>10</v>
      </c>
      <c r="G548" s="160">
        <v>700</v>
      </c>
      <c r="H548" s="151"/>
      <c r="I548" s="151">
        <f t="shared" si="9"/>
        <v>0</v>
      </c>
    </row>
    <row r="549" spans="1:9" ht="22.5">
      <c r="A549" s="150" t="s">
        <v>84</v>
      </c>
      <c r="B549" s="178">
        <v>888</v>
      </c>
      <c r="C549" s="179">
        <v>4</v>
      </c>
      <c r="D549" s="179">
        <v>12</v>
      </c>
      <c r="E549" s="180" t="s">
        <v>83</v>
      </c>
      <c r="F549" s="181">
        <v>0</v>
      </c>
      <c r="G549" s="160">
        <v>14108.4</v>
      </c>
      <c r="H549" s="151"/>
      <c r="I549" s="151">
        <f t="shared" si="9"/>
        <v>0</v>
      </c>
    </row>
    <row r="550" spans="1:9">
      <c r="A550" s="150" t="s">
        <v>165</v>
      </c>
      <c r="B550" s="178">
        <v>888</v>
      </c>
      <c r="C550" s="179">
        <v>4</v>
      </c>
      <c r="D550" s="179">
        <v>12</v>
      </c>
      <c r="E550" s="180" t="s">
        <v>164</v>
      </c>
      <c r="F550" s="181">
        <v>0</v>
      </c>
      <c r="G550" s="160">
        <v>14058.4</v>
      </c>
      <c r="H550" s="151"/>
      <c r="I550" s="151">
        <f t="shared" si="9"/>
        <v>0</v>
      </c>
    </row>
    <row r="551" spans="1:9" ht="33.75">
      <c r="A551" s="150" t="s">
        <v>163</v>
      </c>
      <c r="B551" s="178">
        <v>888</v>
      </c>
      <c r="C551" s="179">
        <v>4</v>
      </c>
      <c r="D551" s="179">
        <v>12</v>
      </c>
      <c r="E551" s="180" t="s">
        <v>162</v>
      </c>
      <c r="F551" s="181">
        <v>0</v>
      </c>
      <c r="G551" s="160">
        <v>14058.4</v>
      </c>
      <c r="H551" s="151"/>
      <c r="I551" s="151">
        <f t="shared" si="9"/>
        <v>0</v>
      </c>
    </row>
    <row r="552" spans="1:9" ht="22.5">
      <c r="A552" s="150" t="s">
        <v>12</v>
      </c>
      <c r="B552" s="178">
        <v>888</v>
      </c>
      <c r="C552" s="179">
        <v>4</v>
      </c>
      <c r="D552" s="179">
        <v>12</v>
      </c>
      <c r="E552" s="180" t="s">
        <v>162</v>
      </c>
      <c r="F552" s="181" t="s">
        <v>10</v>
      </c>
      <c r="G552" s="160">
        <v>14058.4</v>
      </c>
      <c r="H552" s="151"/>
      <c r="I552" s="151">
        <f t="shared" si="9"/>
        <v>0</v>
      </c>
    </row>
    <row r="553" spans="1:9" ht="22.5">
      <c r="A553" s="150" t="s">
        <v>639</v>
      </c>
      <c r="B553" s="178">
        <v>888</v>
      </c>
      <c r="C553" s="179">
        <v>4</v>
      </c>
      <c r="D553" s="179">
        <v>12</v>
      </c>
      <c r="E553" s="180" t="s">
        <v>200</v>
      </c>
      <c r="F553" s="181">
        <v>0</v>
      </c>
      <c r="G553" s="160">
        <v>50</v>
      </c>
      <c r="H553" s="151"/>
      <c r="I553" s="151">
        <f t="shared" si="9"/>
        <v>0</v>
      </c>
    </row>
    <row r="554" spans="1:9" ht="22.5">
      <c r="A554" s="150" t="s">
        <v>195</v>
      </c>
      <c r="B554" s="178">
        <v>888</v>
      </c>
      <c r="C554" s="179">
        <v>4</v>
      </c>
      <c r="D554" s="179">
        <v>12</v>
      </c>
      <c r="E554" s="180" t="s">
        <v>194</v>
      </c>
      <c r="F554" s="181">
        <v>0</v>
      </c>
      <c r="G554" s="160">
        <v>50</v>
      </c>
      <c r="H554" s="151"/>
      <c r="I554" s="151">
        <f t="shared" si="9"/>
        <v>0</v>
      </c>
    </row>
    <row r="555" spans="1:9" ht="22.5">
      <c r="A555" s="150" t="s">
        <v>12</v>
      </c>
      <c r="B555" s="178">
        <v>888</v>
      </c>
      <c r="C555" s="179">
        <v>4</v>
      </c>
      <c r="D555" s="179">
        <v>12</v>
      </c>
      <c r="E555" s="180" t="s">
        <v>194</v>
      </c>
      <c r="F555" s="181" t="s">
        <v>10</v>
      </c>
      <c r="G555" s="160">
        <v>50</v>
      </c>
      <c r="H555" s="151"/>
      <c r="I555" s="151">
        <f t="shared" si="9"/>
        <v>0</v>
      </c>
    </row>
    <row r="556" spans="1:9">
      <c r="A556" s="150" t="s">
        <v>217</v>
      </c>
      <c r="B556" s="178">
        <v>888</v>
      </c>
      <c r="C556" s="179">
        <v>4</v>
      </c>
      <c r="D556" s="179">
        <v>12</v>
      </c>
      <c r="E556" s="180" t="s">
        <v>216</v>
      </c>
      <c r="F556" s="181">
        <v>0</v>
      </c>
      <c r="G556" s="160">
        <v>740</v>
      </c>
      <c r="H556" s="160">
        <v>260</v>
      </c>
      <c r="I556" s="151">
        <f t="shared" si="9"/>
        <v>35.135135135135137</v>
      </c>
    </row>
    <row r="557" spans="1:9" ht="22.5">
      <c r="A557" s="150" t="s">
        <v>12</v>
      </c>
      <c r="B557" s="178">
        <v>888</v>
      </c>
      <c r="C557" s="179">
        <v>4</v>
      </c>
      <c r="D557" s="179">
        <v>12</v>
      </c>
      <c r="E557" s="180" t="s">
        <v>216</v>
      </c>
      <c r="F557" s="181" t="s">
        <v>10</v>
      </c>
      <c r="G557" s="160">
        <v>740</v>
      </c>
      <c r="H557" s="160">
        <v>260</v>
      </c>
      <c r="I557" s="151">
        <f t="shared" si="9"/>
        <v>35.135135135135137</v>
      </c>
    </row>
    <row r="558" spans="1:9">
      <c r="A558" s="150" t="s">
        <v>634</v>
      </c>
      <c r="B558" s="178">
        <v>888</v>
      </c>
      <c r="C558" s="179">
        <v>5</v>
      </c>
      <c r="D558" s="179">
        <v>0</v>
      </c>
      <c r="E558" s="180">
        <v>0</v>
      </c>
      <c r="F558" s="181">
        <v>0</v>
      </c>
      <c r="G558" s="160">
        <v>2293.9</v>
      </c>
      <c r="H558" s="160">
        <v>2062.3000000000002</v>
      </c>
      <c r="I558" s="151">
        <f t="shared" si="9"/>
        <v>89.903657526483286</v>
      </c>
    </row>
    <row r="559" spans="1:9">
      <c r="A559" s="150" t="s">
        <v>215</v>
      </c>
      <c r="B559" s="178">
        <v>888</v>
      </c>
      <c r="C559" s="179">
        <v>5</v>
      </c>
      <c r="D559" s="179">
        <v>1</v>
      </c>
      <c r="E559" s="180">
        <v>0</v>
      </c>
      <c r="F559" s="181">
        <v>0</v>
      </c>
      <c r="G559" s="160">
        <v>430.7</v>
      </c>
      <c r="H559" s="160">
        <v>231.2</v>
      </c>
      <c r="I559" s="151">
        <f t="shared" si="9"/>
        <v>53.680055723241239</v>
      </c>
    </row>
    <row r="560" spans="1:9" ht="22.5">
      <c r="A560" s="150" t="s">
        <v>84</v>
      </c>
      <c r="B560" s="178">
        <v>888</v>
      </c>
      <c r="C560" s="179">
        <v>5</v>
      </c>
      <c r="D560" s="179">
        <v>1</v>
      </c>
      <c r="E560" s="180" t="s">
        <v>83</v>
      </c>
      <c r="F560" s="181">
        <v>0</v>
      </c>
      <c r="G560" s="160">
        <v>430.7</v>
      </c>
      <c r="H560" s="160">
        <v>231.2</v>
      </c>
      <c r="I560" s="151">
        <f t="shared" si="9"/>
        <v>53.680055723241239</v>
      </c>
    </row>
    <row r="561" spans="1:9">
      <c r="A561" s="150" t="s">
        <v>165</v>
      </c>
      <c r="B561" s="178">
        <v>888</v>
      </c>
      <c r="C561" s="179">
        <v>5</v>
      </c>
      <c r="D561" s="179">
        <v>1</v>
      </c>
      <c r="E561" s="180" t="s">
        <v>164</v>
      </c>
      <c r="F561" s="181">
        <v>0</v>
      </c>
      <c r="G561" s="160">
        <v>430.7</v>
      </c>
      <c r="H561" s="160">
        <v>231.2</v>
      </c>
      <c r="I561" s="151">
        <f t="shared" si="9"/>
        <v>53.680055723241239</v>
      </c>
    </row>
    <row r="562" spans="1:9" ht="33.75">
      <c r="A562" s="150" t="s">
        <v>163</v>
      </c>
      <c r="B562" s="178">
        <v>888</v>
      </c>
      <c r="C562" s="179">
        <v>5</v>
      </c>
      <c r="D562" s="179">
        <v>1</v>
      </c>
      <c r="E562" s="180" t="s">
        <v>162</v>
      </c>
      <c r="F562" s="181">
        <v>0</v>
      </c>
      <c r="G562" s="160">
        <v>199.5</v>
      </c>
      <c r="H562" s="151"/>
      <c r="I562" s="151">
        <f t="shared" si="9"/>
        <v>0</v>
      </c>
    </row>
    <row r="563" spans="1:9" ht="22.5">
      <c r="A563" s="150" t="s">
        <v>12</v>
      </c>
      <c r="B563" s="178">
        <v>888</v>
      </c>
      <c r="C563" s="179">
        <v>5</v>
      </c>
      <c r="D563" s="179">
        <v>1</v>
      </c>
      <c r="E563" s="180" t="s">
        <v>162</v>
      </c>
      <c r="F563" s="181" t="s">
        <v>10</v>
      </c>
      <c r="G563" s="160">
        <v>199.5</v>
      </c>
      <c r="H563" s="151"/>
      <c r="I563" s="151">
        <f t="shared" si="9"/>
        <v>0</v>
      </c>
    </row>
    <row r="564" spans="1:9">
      <c r="A564" s="150" t="s">
        <v>210</v>
      </c>
      <c r="B564" s="178">
        <v>888</v>
      </c>
      <c r="C564" s="179">
        <v>5</v>
      </c>
      <c r="D564" s="179">
        <v>1</v>
      </c>
      <c r="E564" s="180" t="s">
        <v>209</v>
      </c>
      <c r="F564" s="181">
        <v>0</v>
      </c>
      <c r="G564" s="160">
        <v>231.2</v>
      </c>
      <c r="H564" s="160">
        <v>231.2</v>
      </c>
      <c r="I564" s="151">
        <f t="shared" si="9"/>
        <v>100</v>
      </c>
    </row>
    <row r="565" spans="1:9" ht="22.5">
      <c r="A565" s="150" t="s">
        <v>12</v>
      </c>
      <c r="B565" s="178">
        <v>888</v>
      </c>
      <c r="C565" s="179">
        <v>5</v>
      </c>
      <c r="D565" s="179">
        <v>1</v>
      </c>
      <c r="E565" s="180" t="s">
        <v>209</v>
      </c>
      <c r="F565" s="181" t="s">
        <v>10</v>
      </c>
      <c r="G565" s="160">
        <v>231.2</v>
      </c>
      <c r="H565" s="160">
        <v>231.2</v>
      </c>
      <c r="I565" s="151">
        <f t="shared" si="9"/>
        <v>100</v>
      </c>
    </row>
    <row r="566" spans="1:9">
      <c r="A566" s="150" t="s">
        <v>201</v>
      </c>
      <c r="B566" s="178">
        <v>888</v>
      </c>
      <c r="C566" s="179">
        <v>5</v>
      </c>
      <c r="D566" s="179">
        <v>2</v>
      </c>
      <c r="E566" s="180">
        <v>0</v>
      </c>
      <c r="F566" s="181">
        <v>0</v>
      </c>
      <c r="G566" s="160">
        <v>1863.2</v>
      </c>
      <c r="H566" s="160">
        <v>1831.1</v>
      </c>
      <c r="I566" s="151">
        <f t="shared" si="9"/>
        <v>98.277157578359805</v>
      </c>
    </row>
    <row r="567" spans="1:9" ht="22.5">
      <c r="A567" s="150" t="s">
        <v>84</v>
      </c>
      <c r="B567" s="178">
        <v>888</v>
      </c>
      <c r="C567" s="179">
        <v>5</v>
      </c>
      <c r="D567" s="179">
        <v>2</v>
      </c>
      <c r="E567" s="180" t="s">
        <v>83</v>
      </c>
      <c r="F567" s="181">
        <v>0</v>
      </c>
      <c r="G567" s="160">
        <v>1863.2</v>
      </c>
      <c r="H567" s="160">
        <v>1831.1</v>
      </c>
      <c r="I567" s="151">
        <f t="shared" si="9"/>
        <v>98.277157578359805</v>
      </c>
    </row>
    <row r="568" spans="1:9" ht="22.5">
      <c r="A568" s="150" t="s">
        <v>639</v>
      </c>
      <c r="B568" s="178">
        <v>888</v>
      </c>
      <c r="C568" s="179">
        <v>5</v>
      </c>
      <c r="D568" s="179">
        <v>2</v>
      </c>
      <c r="E568" s="180" t="s">
        <v>200</v>
      </c>
      <c r="F568" s="181">
        <v>0</v>
      </c>
      <c r="G568" s="160">
        <v>1863.2</v>
      </c>
      <c r="H568" s="160">
        <v>1831.1</v>
      </c>
      <c r="I568" s="151">
        <f t="shared" si="9"/>
        <v>98.277157578359805</v>
      </c>
    </row>
    <row r="569" spans="1:9" ht="22.5">
      <c r="A569" s="150" t="s">
        <v>195</v>
      </c>
      <c r="B569" s="178">
        <v>888</v>
      </c>
      <c r="C569" s="179">
        <v>5</v>
      </c>
      <c r="D569" s="179">
        <v>2</v>
      </c>
      <c r="E569" s="180" t="s">
        <v>194</v>
      </c>
      <c r="F569" s="181">
        <v>0</v>
      </c>
      <c r="G569" s="160">
        <v>563.20000000000005</v>
      </c>
      <c r="H569" s="160">
        <v>563.19999999999982</v>
      </c>
      <c r="I569" s="151">
        <f t="shared" si="9"/>
        <v>99.999999999999957</v>
      </c>
    </row>
    <row r="570" spans="1:9" ht="22.5">
      <c r="A570" s="150" t="s">
        <v>12</v>
      </c>
      <c r="B570" s="178">
        <v>888</v>
      </c>
      <c r="C570" s="179">
        <v>5</v>
      </c>
      <c r="D570" s="179">
        <v>2</v>
      </c>
      <c r="E570" s="180" t="s">
        <v>194</v>
      </c>
      <c r="F570" s="181" t="s">
        <v>10</v>
      </c>
      <c r="G570" s="160">
        <v>563.20000000000005</v>
      </c>
      <c r="H570" s="160">
        <v>563.19999999999982</v>
      </c>
      <c r="I570" s="151">
        <f t="shared" si="9"/>
        <v>99.999999999999957</v>
      </c>
    </row>
    <row r="571" spans="1:9" ht="22.5">
      <c r="A571" s="150" t="s">
        <v>199</v>
      </c>
      <c r="B571" s="178">
        <v>888</v>
      </c>
      <c r="C571" s="179">
        <v>5</v>
      </c>
      <c r="D571" s="179">
        <v>2</v>
      </c>
      <c r="E571" s="180" t="s">
        <v>197</v>
      </c>
      <c r="F571" s="181">
        <v>0</v>
      </c>
      <c r="G571" s="160">
        <v>1300</v>
      </c>
      <c r="H571" s="151">
        <v>1267.9000000000001</v>
      </c>
      <c r="I571" s="151">
        <f t="shared" si="9"/>
        <v>97.530769230769238</v>
      </c>
    </row>
    <row r="572" spans="1:9" ht="22.5">
      <c r="A572" s="150" t="s">
        <v>12</v>
      </c>
      <c r="B572" s="178">
        <v>888</v>
      </c>
      <c r="C572" s="179">
        <v>5</v>
      </c>
      <c r="D572" s="179">
        <v>2</v>
      </c>
      <c r="E572" s="180" t="s">
        <v>197</v>
      </c>
      <c r="F572" s="181" t="s">
        <v>10</v>
      </c>
      <c r="G572" s="160">
        <v>1300</v>
      </c>
      <c r="H572" s="151">
        <v>1267.9000000000001</v>
      </c>
      <c r="I572" s="151">
        <f t="shared" si="9"/>
        <v>97.530769230769238</v>
      </c>
    </row>
    <row r="573" spans="1:9">
      <c r="A573" s="150" t="s">
        <v>653</v>
      </c>
      <c r="B573" s="178">
        <v>888</v>
      </c>
      <c r="C573" s="179">
        <v>7</v>
      </c>
      <c r="D573" s="179">
        <v>0</v>
      </c>
      <c r="E573" s="180">
        <v>0</v>
      </c>
      <c r="F573" s="181">
        <v>0</v>
      </c>
      <c r="G573" s="160">
        <v>31318.799999999999</v>
      </c>
      <c r="H573" s="160">
        <v>18004.3</v>
      </c>
      <c r="I573" s="151">
        <f t="shared" si="9"/>
        <v>57.487196188870584</v>
      </c>
    </row>
    <row r="574" spans="1:9">
      <c r="A574" s="150" t="s">
        <v>156</v>
      </c>
      <c r="B574" s="178">
        <v>888</v>
      </c>
      <c r="C574" s="179">
        <v>7</v>
      </c>
      <c r="D574" s="179">
        <v>1</v>
      </c>
      <c r="E574" s="180">
        <v>0</v>
      </c>
      <c r="F574" s="181">
        <v>0</v>
      </c>
      <c r="G574" s="160">
        <v>11412.1</v>
      </c>
      <c r="H574" s="160">
        <v>8000.5</v>
      </c>
      <c r="I574" s="151">
        <f t="shared" si="9"/>
        <v>70.105414428545146</v>
      </c>
    </row>
    <row r="575" spans="1:9">
      <c r="A575" s="150" t="s">
        <v>153</v>
      </c>
      <c r="B575" s="178">
        <v>888</v>
      </c>
      <c r="C575" s="179">
        <v>7</v>
      </c>
      <c r="D575" s="179">
        <v>1</v>
      </c>
      <c r="E575" s="180" t="s">
        <v>152</v>
      </c>
      <c r="F575" s="181">
        <v>0</v>
      </c>
      <c r="G575" s="160">
        <v>10776.6</v>
      </c>
      <c r="H575" s="160">
        <v>7365</v>
      </c>
      <c r="I575" s="151">
        <f t="shared" si="9"/>
        <v>68.342519904236951</v>
      </c>
    </row>
    <row r="576" spans="1:9">
      <c r="A576" s="150" t="s">
        <v>151</v>
      </c>
      <c r="B576" s="178">
        <v>888</v>
      </c>
      <c r="C576" s="179">
        <v>7</v>
      </c>
      <c r="D576" s="179">
        <v>1</v>
      </c>
      <c r="E576" s="180" t="s">
        <v>150</v>
      </c>
      <c r="F576" s="181">
        <v>0</v>
      </c>
      <c r="G576" s="160">
        <v>10776.6</v>
      </c>
      <c r="H576" s="160">
        <v>7365</v>
      </c>
      <c r="I576" s="151">
        <f t="shared" si="9"/>
        <v>68.342519904236951</v>
      </c>
    </row>
    <row r="577" spans="1:9">
      <c r="A577" s="150" t="s">
        <v>149</v>
      </c>
      <c r="B577" s="178">
        <v>888</v>
      </c>
      <c r="C577" s="179">
        <v>7</v>
      </c>
      <c r="D577" s="179">
        <v>1</v>
      </c>
      <c r="E577" s="180" t="s">
        <v>148</v>
      </c>
      <c r="F577" s="181">
        <v>0</v>
      </c>
      <c r="G577" s="160">
        <v>2265.4</v>
      </c>
      <c r="H577" s="160">
        <v>1039.5</v>
      </c>
      <c r="I577" s="151">
        <f t="shared" si="9"/>
        <v>45.885936258497395</v>
      </c>
    </row>
    <row r="578" spans="1:9" ht="22.5">
      <c r="A578" s="150" t="s">
        <v>12</v>
      </c>
      <c r="B578" s="178">
        <v>888</v>
      </c>
      <c r="C578" s="179">
        <v>7</v>
      </c>
      <c r="D578" s="179">
        <v>1</v>
      </c>
      <c r="E578" s="180" t="s">
        <v>148</v>
      </c>
      <c r="F578" s="181" t="s">
        <v>10</v>
      </c>
      <c r="G578" s="160">
        <v>1225.9000000000001</v>
      </c>
      <c r="H578" s="151"/>
      <c r="I578" s="151">
        <f t="shared" si="9"/>
        <v>0</v>
      </c>
    </row>
    <row r="579" spans="1:9" ht="22.5">
      <c r="A579" s="150" t="s">
        <v>516</v>
      </c>
      <c r="B579" s="178">
        <v>888</v>
      </c>
      <c r="C579" s="179">
        <v>7</v>
      </c>
      <c r="D579" s="179">
        <v>1</v>
      </c>
      <c r="E579" s="180" t="s">
        <v>148</v>
      </c>
      <c r="F579" s="181" t="s">
        <v>517</v>
      </c>
      <c r="G579" s="160">
        <v>1039.5</v>
      </c>
      <c r="H579" s="160">
        <v>1039.5</v>
      </c>
      <c r="I579" s="151">
        <f t="shared" si="9"/>
        <v>100</v>
      </c>
    </row>
    <row r="580" spans="1:9">
      <c r="A580" s="150" t="s">
        <v>147</v>
      </c>
      <c r="B580" s="178">
        <v>888</v>
      </c>
      <c r="C580" s="179">
        <v>7</v>
      </c>
      <c r="D580" s="179">
        <v>1</v>
      </c>
      <c r="E580" s="180" t="s">
        <v>146</v>
      </c>
      <c r="F580" s="181">
        <v>0</v>
      </c>
      <c r="G580" s="160">
        <v>8511.2000000000007</v>
      </c>
      <c r="H580" s="160">
        <v>6325.5</v>
      </c>
      <c r="I580" s="151">
        <f t="shared" si="9"/>
        <v>74.319719898486696</v>
      </c>
    </row>
    <row r="581" spans="1:9" ht="22.5">
      <c r="A581" s="150" t="s">
        <v>12</v>
      </c>
      <c r="B581" s="178">
        <v>888</v>
      </c>
      <c r="C581" s="179">
        <v>7</v>
      </c>
      <c r="D581" s="179">
        <v>1</v>
      </c>
      <c r="E581" s="180" t="s">
        <v>146</v>
      </c>
      <c r="F581" s="181" t="s">
        <v>10</v>
      </c>
      <c r="G581" s="160">
        <v>8505.2999999999993</v>
      </c>
      <c r="H581" s="160">
        <v>6319.6</v>
      </c>
      <c r="I581" s="151">
        <f t="shared" si="9"/>
        <v>74.301905870457247</v>
      </c>
    </row>
    <row r="582" spans="1:9" ht="56.25">
      <c r="A582" s="150" t="s">
        <v>23</v>
      </c>
      <c r="B582" s="178">
        <v>888</v>
      </c>
      <c r="C582" s="179">
        <v>7</v>
      </c>
      <c r="D582" s="179">
        <v>1</v>
      </c>
      <c r="E582" s="180" t="s">
        <v>146</v>
      </c>
      <c r="F582" s="181" t="s">
        <v>22</v>
      </c>
      <c r="G582" s="160">
        <v>5.9</v>
      </c>
      <c r="H582" s="160">
        <v>5.9</v>
      </c>
      <c r="I582" s="151">
        <f t="shared" si="9"/>
        <v>100</v>
      </c>
    </row>
    <row r="583" spans="1:9" ht="22.5">
      <c r="A583" s="150" t="s">
        <v>49</v>
      </c>
      <c r="B583" s="178">
        <v>888</v>
      </c>
      <c r="C583" s="179">
        <v>7</v>
      </c>
      <c r="D583" s="179">
        <v>1</v>
      </c>
      <c r="E583" s="180" t="s">
        <v>48</v>
      </c>
      <c r="F583" s="181">
        <v>0</v>
      </c>
      <c r="G583" s="160">
        <v>635.5</v>
      </c>
      <c r="H583" s="160">
        <v>635.5</v>
      </c>
      <c r="I583" s="151">
        <f t="shared" si="9"/>
        <v>100</v>
      </c>
    </row>
    <row r="584" spans="1:9">
      <c r="A584" s="150" t="s">
        <v>47</v>
      </c>
      <c r="B584" s="178">
        <v>888</v>
      </c>
      <c r="C584" s="179">
        <v>7</v>
      </c>
      <c r="D584" s="179">
        <v>1</v>
      </c>
      <c r="E584" s="180" t="s">
        <v>46</v>
      </c>
      <c r="F584" s="181">
        <v>0</v>
      </c>
      <c r="G584" s="160">
        <v>635.5</v>
      </c>
      <c r="H584" s="160">
        <v>635.5</v>
      </c>
      <c r="I584" s="151">
        <f t="shared" si="9"/>
        <v>100</v>
      </c>
    </row>
    <row r="585" spans="1:9" ht="22.5">
      <c r="A585" s="150" t="s">
        <v>12</v>
      </c>
      <c r="B585" s="178">
        <v>888</v>
      </c>
      <c r="C585" s="179">
        <v>7</v>
      </c>
      <c r="D585" s="179">
        <v>1</v>
      </c>
      <c r="E585" s="180" t="s">
        <v>46</v>
      </c>
      <c r="F585" s="181" t="s">
        <v>10</v>
      </c>
      <c r="G585" s="160">
        <v>556.1</v>
      </c>
      <c r="H585" s="160">
        <v>556.1</v>
      </c>
      <c r="I585" s="151">
        <f t="shared" si="9"/>
        <v>100</v>
      </c>
    </row>
    <row r="586" spans="1:9" ht="56.25">
      <c r="A586" s="150" t="s">
        <v>23</v>
      </c>
      <c r="B586" s="178">
        <v>888</v>
      </c>
      <c r="C586" s="179">
        <v>7</v>
      </c>
      <c r="D586" s="179">
        <v>1</v>
      </c>
      <c r="E586" s="180" t="s">
        <v>46</v>
      </c>
      <c r="F586" s="181" t="s">
        <v>22</v>
      </c>
      <c r="G586" s="160">
        <v>79.400000000000006</v>
      </c>
      <c r="H586" s="160">
        <v>79.400000000000006</v>
      </c>
      <c r="I586" s="151">
        <f t="shared" ref="I586:I649" si="10">H586/G586*100</f>
        <v>100</v>
      </c>
    </row>
    <row r="587" spans="1:9">
      <c r="A587" s="150" t="s">
        <v>154</v>
      </c>
      <c r="B587" s="178">
        <v>888</v>
      </c>
      <c r="C587" s="179">
        <v>7</v>
      </c>
      <c r="D587" s="179">
        <v>2</v>
      </c>
      <c r="E587" s="180">
        <v>0</v>
      </c>
      <c r="F587" s="181">
        <v>0</v>
      </c>
      <c r="G587" s="160">
        <v>19793.5</v>
      </c>
      <c r="H587" s="160">
        <v>9890.7000000000007</v>
      </c>
      <c r="I587" s="151">
        <f t="shared" si="10"/>
        <v>49.969434410286205</v>
      </c>
    </row>
    <row r="588" spans="1:9">
      <c r="A588" s="150" t="s">
        <v>153</v>
      </c>
      <c r="B588" s="178">
        <v>888</v>
      </c>
      <c r="C588" s="179">
        <v>7</v>
      </c>
      <c r="D588" s="179">
        <v>2</v>
      </c>
      <c r="E588" s="180" t="s">
        <v>152</v>
      </c>
      <c r="F588" s="181">
        <v>0</v>
      </c>
      <c r="G588" s="160">
        <v>19793.5</v>
      </c>
      <c r="H588" s="160">
        <v>9890.7000000000007</v>
      </c>
      <c r="I588" s="151">
        <f t="shared" si="10"/>
        <v>49.969434410286205</v>
      </c>
    </row>
    <row r="589" spans="1:9">
      <c r="A589" s="150" t="s">
        <v>151</v>
      </c>
      <c r="B589" s="178">
        <v>888</v>
      </c>
      <c r="C589" s="179">
        <v>7</v>
      </c>
      <c r="D589" s="179">
        <v>2</v>
      </c>
      <c r="E589" s="180" t="s">
        <v>150</v>
      </c>
      <c r="F589" s="181">
        <v>0</v>
      </c>
      <c r="G589" s="160">
        <v>19793.5</v>
      </c>
      <c r="H589" s="160">
        <v>9890.7000000000007</v>
      </c>
      <c r="I589" s="151">
        <f t="shared" si="10"/>
        <v>49.969434410286205</v>
      </c>
    </row>
    <row r="590" spans="1:9">
      <c r="A590" s="150" t="s">
        <v>149</v>
      </c>
      <c r="B590" s="178">
        <v>888</v>
      </c>
      <c r="C590" s="179">
        <v>7</v>
      </c>
      <c r="D590" s="179">
        <v>2</v>
      </c>
      <c r="E590" s="180" t="s">
        <v>148</v>
      </c>
      <c r="F590" s="181">
        <v>0</v>
      </c>
      <c r="G590" s="160">
        <v>6508.4</v>
      </c>
      <c r="H590" s="160">
        <v>2865.5</v>
      </c>
      <c r="I590" s="151">
        <f t="shared" si="10"/>
        <v>44.027718025935712</v>
      </c>
    </row>
    <row r="591" spans="1:9" ht="22.5">
      <c r="A591" s="150" t="s">
        <v>12</v>
      </c>
      <c r="B591" s="178">
        <v>888</v>
      </c>
      <c r="C591" s="179">
        <v>7</v>
      </c>
      <c r="D591" s="179">
        <v>2</v>
      </c>
      <c r="E591" s="180" t="s">
        <v>148</v>
      </c>
      <c r="F591" s="181" t="s">
        <v>10</v>
      </c>
      <c r="G591" s="160">
        <v>5392.9</v>
      </c>
      <c r="H591" s="160">
        <v>1750</v>
      </c>
      <c r="I591" s="151">
        <f t="shared" si="10"/>
        <v>32.45007324445104</v>
      </c>
    </row>
    <row r="592" spans="1:9" ht="22.5">
      <c r="A592" s="150" t="s">
        <v>516</v>
      </c>
      <c r="B592" s="178">
        <v>888</v>
      </c>
      <c r="C592" s="179">
        <v>7</v>
      </c>
      <c r="D592" s="179">
        <v>2</v>
      </c>
      <c r="E592" s="180" t="s">
        <v>148</v>
      </c>
      <c r="F592" s="181" t="s">
        <v>517</v>
      </c>
      <c r="G592" s="160">
        <v>1115.5</v>
      </c>
      <c r="H592" s="160">
        <v>1115.5</v>
      </c>
      <c r="I592" s="151">
        <f t="shared" si="10"/>
        <v>100</v>
      </c>
    </row>
    <row r="593" spans="1:9">
      <c r="A593" s="150" t="s">
        <v>147</v>
      </c>
      <c r="B593" s="178">
        <v>888</v>
      </c>
      <c r="C593" s="179">
        <v>7</v>
      </c>
      <c r="D593" s="179">
        <v>2</v>
      </c>
      <c r="E593" s="180" t="s">
        <v>146</v>
      </c>
      <c r="F593" s="181">
        <v>0</v>
      </c>
      <c r="G593" s="160">
        <v>13285.1</v>
      </c>
      <c r="H593" s="160">
        <v>7025.2</v>
      </c>
      <c r="I593" s="151">
        <f t="shared" si="10"/>
        <v>52.880294465227962</v>
      </c>
    </row>
    <row r="594" spans="1:9" ht="22.5">
      <c r="A594" s="150" t="s">
        <v>12</v>
      </c>
      <c r="B594" s="178">
        <v>888</v>
      </c>
      <c r="C594" s="179">
        <v>7</v>
      </c>
      <c r="D594" s="179">
        <v>2</v>
      </c>
      <c r="E594" s="180" t="s">
        <v>146</v>
      </c>
      <c r="F594" s="181" t="s">
        <v>10</v>
      </c>
      <c r="G594" s="160">
        <v>13285.1</v>
      </c>
      <c r="H594" s="160">
        <v>7025.2</v>
      </c>
      <c r="I594" s="151">
        <f t="shared" si="10"/>
        <v>52.880294465227962</v>
      </c>
    </row>
    <row r="595" spans="1:9">
      <c r="A595" s="150" t="s">
        <v>656</v>
      </c>
      <c r="B595" s="178">
        <v>888</v>
      </c>
      <c r="C595" s="179">
        <v>7</v>
      </c>
      <c r="D595" s="179">
        <v>3</v>
      </c>
      <c r="E595" s="180">
        <v>0</v>
      </c>
      <c r="F595" s="181">
        <v>0</v>
      </c>
      <c r="G595" s="151">
        <v>113.2</v>
      </c>
      <c r="H595" s="160">
        <v>113.1</v>
      </c>
      <c r="I595" s="151">
        <f t="shared" si="10"/>
        <v>99.911660777385151</v>
      </c>
    </row>
    <row r="596" spans="1:9">
      <c r="A596" s="150" t="s">
        <v>153</v>
      </c>
      <c r="B596" s="178">
        <v>888</v>
      </c>
      <c r="C596" s="179">
        <v>7</v>
      </c>
      <c r="D596" s="179">
        <v>3</v>
      </c>
      <c r="E596" s="180" t="s">
        <v>152</v>
      </c>
      <c r="F596" s="181">
        <v>0</v>
      </c>
      <c r="G596" s="151">
        <v>113.2</v>
      </c>
      <c r="H596" s="160">
        <v>113.1</v>
      </c>
      <c r="I596" s="151">
        <f t="shared" si="10"/>
        <v>99.911660777385151</v>
      </c>
    </row>
    <row r="597" spans="1:9">
      <c r="A597" s="150" t="s">
        <v>151</v>
      </c>
      <c r="B597" s="178">
        <v>888</v>
      </c>
      <c r="C597" s="179">
        <v>7</v>
      </c>
      <c r="D597" s="179">
        <v>3</v>
      </c>
      <c r="E597" s="180" t="s">
        <v>150</v>
      </c>
      <c r="F597" s="181">
        <v>0</v>
      </c>
      <c r="G597" s="151">
        <v>113.2</v>
      </c>
      <c r="H597" s="160">
        <v>113.1</v>
      </c>
      <c r="I597" s="151">
        <f t="shared" si="10"/>
        <v>99.911660777385151</v>
      </c>
    </row>
    <row r="598" spans="1:9">
      <c r="A598" s="150" t="s">
        <v>149</v>
      </c>
      <c r="B598" s="178">
        <v>888</v>
      </c>
      <c r="C598" s="179">
        <v>7</v>
      </c>
      <c r="D598" s="179">
        <v>3</v>
      </c>
      <c r="E598" s="180" t="s">
        <v>148</v>
      </c>
      <c r="F598" s="181">
        <v>0</v>
      </c>
      <c r="G598" s="151">
        <v>113.2</v>
      </c>
      <c r="H598" s="160">
        <v>113.1</v>
      </c>
      <c r="I598" s="151">
        <f t="shared" si="10"/>
        <v>99.911660777385151</v>
      </c>
    </row>
    <row r="599" spans="1:9" ht="22.5">
      <c r="A599" s="150" t="s">
        <v>12</v>
      </c>
      <c r="B599" s="178">
        <v>888</v>
      </c>
      <c r="C599" s="179">
        <v>7</v>
      </c>
      <c r="D599" s="179">
        <v>3</v>
      </c>
      <c r="E599" s="180" t="s">
        <v>148</v>
      </c>
      <c r="F599" s="181" t="s">
        <v>10</v>
      </c>
      <c r="G599" s="151">
        <v>113.2</v>
      </c>
      <c r="H599" s="160">
        <v>113.1</v>
      </c>
      <c r="I599" s="151">
        <f t="shared" si="10"/>
        <v>99.911660777385151</v>
      </c>
    </row>
    <row r="600" spans="1:9">
      <c r="A600" s="150" t="s">
        <v>328</v>
      </c>
      <c r="B600" s="178">
        <v>937</v>
      </c>
      <c r="C600" s="179">
        <v>0</v>
      </c>
      <c r="D600" s="179">
        <v>0</v>
      </c>
      <c r="E600" s="180">
        <v>0</v>
      </c>
      <c r="F600" s="181">
        <v>0</v>
      </c>
      <c r="G600" s="151">
        <v>78962.8</v>
      </c>
      <c r="H600" s="160">
        <v>67413</v>
      </c>
      <c r="I600" s="151">
        <f t="shared" si="10"/>
        <v>85.37311240229576</v>
      </c>
    </row>
    <row r="601" spans="1:9">
      <c r="A601" s="150" t="s">
        <v>602</v>
      </c>
      <c r="B601" s="178">
        <v>937</v>
      </c>
      <c r="C601" s="179">
        <v>1</v>
      </c>
      <c r="D601" s="179">
        <v>0</v>
      </c>
      <c r="E601" s="180">
        <v>0</v>
      </c>
      <c r="F601" s="181">
        <v>0</v>
      </c>
      <c r="G601" s="151">
        <v>25339.1</v>
      </c>
      <c r="H601" s="160">
        <v>23976.9</v>
      </c>
      <c r="I601" s="151">
        <f t="shared" si="10"/>
        <v>94.624118457245928</v>
      </c>
    </row>
    <row r="602" spans="1:9" ht="33.75">
      <c r="A602" s="150" t="s">
        <v>302</v>
      </c>
      <c r="B602" s="178">
        <v>937</v>
      </c>
      <c r="C602" s="179">
        <v>1</v>
      </c>
      <c r="D602" s="179">
        <v>4</v>
      </c>
      <c r="E602" s="180">
        <v>0</v>
      </c>
      <c r="F602" s="181">
        <v>0</v>
      </c>
      <c r="G602" s="151">
        <v>23264.1</v>
      </c>
      <c r="H602" s="160">
        <v>22526.6</v>
      </c>
      <c r="I602" s="151">
        <f t="shared" si="10"/>
        <v>96.829879513929185</v>
      </c>
    </row>
    <row r="603" spans="1:9" ht="33.75">
      <c r="A603" s="150" t="s">
        <v>518</v>
      </c>
      <c r="B603" s="178">
        <v>937</v>
      </c>
      <c r="C603" s="179">
        <v>1</v>
      </c>
      <c r="D603" s="179">
        <v>4</v>
      </c>
      <c r="E603" s="180" t="s">
        <v>283</v>
      </c>
      <c r="F603" s="181">
        <v>0</v>
      </c>
      <c r="G603" s="151">
        <v>23264.1</v>
      </c>
      <c r="H603" s="160">
        <v>22526.6</v>
      </c>
      <c r="I603" s="151">
        <f t="shared" si="10"/>
        <v>96.829879513929185</v>
      </c>
    </row>
    <row r="604" spans="1:9">
      <c r="A604" s="150" t="s">
        <v>612</v>
      </c>
      <c r="B604" s="178">
        <v>937</v>
      </c>
      <c r="C604" s="179">
        <v>1</v>
      </c>
      <c r="D604" s="179">
        <v>4</v>
      </c>
      <c r="E604" s="180" t="s">
        <v>613</v>
      </c>
      <c r="F604" s="181">
        <v>0</v>
      </c>
      <c r="G604" s="151">
        <v>2210.8000000000002</v>
      </c>
      <c r="H604" s="160">
        <v>1962.5</v>
      </c>
      <c r="I604" s="151">
        <f t="shared" si="10"/>
        <v>88.768771485435124</v>
      </c>
    </row>
    <row r="605" spans="1:9">
      <c r="A605" s="150" t="s">
        <v>603</v>
      </c>
      <c r="B605" s="178">
        <v>937</v>
      </c>
      <c r="C605" s="179">
        <v>1</v>
      </c>
      <c r="D605" s="179">
        <v>4</v>
      </c>
      <c r="E605" s="180" t="s">
        <v>613</v>
      </c>
      <c r="F605" s="181" t="s">
        <v>604</v>
      </c>
      <c r="G605" s="151">
        <v>1940.8</v>
      </c>
      <c r="H605" s="160">
        <v>1940.8</v>
      </c>
      <c r="I605" s="151">
        <f t="shared" si="10"/>
        <v>100</v>
      </c>
    </row>
    <row r="606" spans="1:9" ht="22.5">
      <c r="A606" s="150" t="s">
        <v>605</v>
      </c>
      <c r="B606" s="178">
        <v>937</v>
      </c>
      <c r="C606" s="179">
        <v>1</v>
      </c>
      <c r="D606" s="179">
        <v>4</v>
      </c>
      <c r="E606" s="180" t="s">
        <v>613</v>
      </c>
      <c r="F606" s="181" t="s">
        <v>606</v>
      </c>
      <c r="G606" s="151">
        <v>270</v>
      </c>
      <c r="H606" s="160">
        <v>21.7</v>
      </c>
      <c r="I606" s="151">
        <f t="shared" si="10"/>
        <v>8.0370370370370363</v>
      </c>
    </row>
    <row r="607" spans="1:9">
      <c r="A607" s="150" t="s">
        <v>614</v>
      </c>
      <c r="B607" s="178">
        <v>937</v>
      </c>
      <c r="C607" s="179">
        <v>1</v>
      </c>
      <c r="D607" s="179">
        <v>4</v>
      </c>
      <c r="E607" s="180" t="s">
        <v>615</v>
      </c>
      <c r="F607" s="181">
        <v>0</v>
      </c>
      <c r="G607" s="151">
        <v>21053.3</v>
      </c>
      <c r="H607" s="160">
        <v>20564.099999999999</v>
      </c>
      <c r="I607" s="151">
        <f t="shared" si="10"/>
        <v>97.676373775132646</v>
      </c>
    </row>
    <row r="608" spans="1:9" ht="22.5">
      <c r="A608" s="150" t="s">
        <v>89</v>
      </c>
      <c r="B608" s="178">
        <v>937</v>
      </c>
      <c r="C608" s="179">
        <v>1</v>
      </c>
      <c r="D608" s="179">
        <v>4</v>
      </c>
      <c r="E608" s="180" t="s">
        <v>615</v>
      </c>
      <c r="F608" s="181" t="s">
        <v>88</v>
      </c>
      <c r="G608" s="151">
        <v>386.8</v>
      </c>
      <c r="H608" s="160">
        <v>295.3</v>
      </c>
      <c r="I608" s="151">
        <f t="shared" si="10"/>
        <v>76.344364012409514</v>
      </c>
    </row>
    <row r="609" spans="1:9" ht="22.5">
      <c r="A609" s="150" t="s">
        <v>608</v>
      </c>
      <c r="B609" s="178">
        <v>937</v>
      </c>
      <c r="C609" s="179">
        <v>1</v>
      </c>
      <c r="D609" s="179">
        <v>4</v>
      </c>
      <c r="E609" s="180" t="s">
        <v>615</v>
      </c>
      <c r="F609" s="181" t="s">
        <v>609</v>
      </c>
      <c r="G609" s="151">
        <v>116.8</v>
      </c>
      <c r="H609" s="160">
        <v>27.1</v>
      </c>
      <c r="I609" s="151">
        <f t="shared" si="10"/>
        <v>23.202054794520549</v>
      </c>
    </row>
    <row r="610" spans="1:9">
      <c r="A610" s="150" t="s">
        <v>603</v>
      </c>
      <c r="B610" s="178">
        <v>937</v>
      </c>
      <c r="C610" s="179">
        <v>1</v>
      </c>
      <c r="D610" s="179">
        <v>4</v>
      </c>
      <c r="E610" s="180" t="s">
        <v>615</v>
      </c>
      <c r="F610" s="181" t="s">
        <v>604</v>
      </c>
      <c r="G610" s="151">
        <v>12427.3</v>
      </c>
      <c r="H610" s="160">
        <v>12427.3</v>
      </c>
      <c r="I610" s="151">
        <f t="shared" si="10"/>
        <v>100</v>
      </c>
    </row>
    <row r="611" spans="1:9" ht="22.5">
      <c r="A611" s="150" t="s">
        <v>27</v>
      </c>
      <c r="B611" s="178">
        <v>937</v>
      </c>
      <c r="C611" s="179">
        <v>1</v>
      </c>
      <c r="D611" s="179">
        <v>4</v>
      </c>
      <c r="E611" s="180" t="s">
        <v>615</v>
      </c>
      <c r="F611" s="181" t="s">
        <v>26</v>
      </c>
      <c r="G611" s="151">
        <v>194</v>
      </c>
      <c r="H611" s="160">
        <v>194.00000000000003</v>
      </c>
      <c r="I611" s="151">
        <f t="shared" si="10"/>
        <v>100.00000000000003</v>
      </c>
    </row>
    <row r="612" spans="1:9" ht="22.5">
      <c r="A612" s="150" t="s">
        <v>605</v>
      </c>
      <c r="B612" s="178">
        <v>937</v>
      </c>
      <c r="C612" s="179">
        <v>1</v>
      </c>
      <c r="D612" s="179">
        <v>4</v>
      </c>
      <c r="E612" s="180" t="s">
        <v>615</v>
      </c>
      <c r="F612" s="181" t="s">
        <v>606</v>
      </c>
      <c r="G612" s="151">
        <v>6241.2</v>
      </c>
      <c r="H612" s="160">
        <v>6241.2</v>
      </c>
      <c r="I612" s="151">
        <f t="shared" si="10"/>
        <v>100</v>
      </c>
    </row>
    <row r="613" spans="1:9">
      <c r="A613" s="150" t="s">
        <v>33</v>
      </c>
      <c r="B613" s="178">
        <v>937</v>
      </c>
      <c r="C613" s="179">
        <v>1</v>
      </c>
      <c r="D613" s="179">
        <v>4</v>
      </c>
      <c r="E613" s="180" t="s">
        <v>615</v>
      </c>
      <c r="F613" s="181" t="s">
        <v>32</v>
      </c>
      <c r="G613" s="151">
        <v>187.6</v>
      </c>
      <c r="H613" s="160">
        <v>130.1</v>
      </c>
      <c r="I613" s="151">
        <f t="shared" si="10"/>
        <v>69.349680170575695</v>
      </c>
    </row>
    <row r="614" spans="1:9" ht="22.5">
      <c r="A614" s="150" t="s">
        <v>12</v>
      </c>
      <c r="B614" s="178">
        <v>937</v>
      </c>
      <c r="C614" s="179">
        <v>1</v>
      </c>
      <c r="D614" s="179">
        <v>4</v>
      </c>
      <c r="E614" s="180" t="s">
        <v>615</v>
      </c>
      <c r="F614" s="181" t="s">
        <v>10</v>
      </c>
      <c r="G614" s="151">
        <v>1014.8</v>
      </c>
      <c r="H614" s="160">
        <v>829.80000000000007</v>
      </c>
      <c r="I614" s="151">
        <f t="shared" si="10"/>
        <v>81.769806858494292</v>
      </c>
    </row>
    <row r="615" spans="1:9">
      <c r="A615" s="150" t="s">
        <v>21</v>
      </c>
      <c r="B615" s="178">
        <v>937</v>
      </c>
      <c r="C615" s="179">
        <v>1</v>
      </c>
      <c r="D615" s="179">
        <v>4</v>
      </c>
      <c r="E615" s="180" t="s">
        <v>615</v>
      </c>
      <c r="F615" s="181" t="s">
        <v>20</v>
      </c>
      <c r="G615" s="151">
        <v>2.5</v>
      </c>
      <c r="H615" s="160">
        <v>2.5</v>
      </c>
      <c r="I615" s="151">
        <f t="shared" si="10"/>
        <v>100</v>
      </c>
    </row>
    <row r="616" spans="1:9">
      <c r="A616" s="150" t="s">
        <v>87</v>
      </c>
      <c r="B616" s="178">
        <v>937</v>
      </c>
      <c r="C616" s="179">
        <v>1</v>
      </c>
      <c r="D616" s="179">
        <v>4</v>
      </c>
      <c r="E616" s="180" t="s">
        <v>615</v>
      </c>
      <c r="F616" s="181" t="s">
        <v>86</v>
      </c>
      <c r="G616" s="151">
        <v>482.3</v>
      </c>
      <c r="H616" s="160">
        <v>416.8</v>
      </c>
      <c r="I616" s="151">
        <f t="shared" si="10"/>
        <v>86.419241136222269</v>
      </c>
    </row>
    <row r="617" spans="1:9">
      <c r="A617" s="150" t="s">
        <v>298</v>
      </c>
      <c r="B617" s="178">
        <v>937</v>
      </c>
      <c r="C617" s="179">
        <v>1</v>
      </c>
      <c r="D617" s="179">
        <v>11</v>
      </c>
      <c r="E617" s="180">
        <v>0</v>
      </c>
      <c r="F617" s="181">
        <v>0</v>
      </c>
      <c r="G617" s="151">
        <v>863</v>
      </c>
      <c r="H617" s="160">
        <v>347.5</v>
      </c>
      <c r="I617" s="151">
        <f t="shared" si="10"/>
        <v>40.266512166859791</v>
      </c>
    </row>
    <row r="618" spans="1:9">
      <c r="A618" s="150" t="s">
        <v>297</v>
      </c>
      <c r="B618" s="178">
        <v>937</v>
      </c>
      <c r="C618" s="179">
        <v>1</v>
      </c>
      <c r="D618" s="179">
        <v>11</v>
      </c>
      <c r="E618" s="180" t="s">
        <v>295</v>
      </c>
      <c r="F618" s="181">
        <v>0</v>
      </c>
      <c r="G618" s="151">
        <v>863</v>
      </c>
      <c r="H618" s="160">
        <v>347.5</v>
      </c>
      <c r="I618" s="151">
        <f t="shared" si="10"/>
        <v>40.266512166859791</v>
      </c>
    </row>
    <row r="619" spans="1:9">
      <c r="A619" s="150" t="s">
        <v>618</v>
      </c>
      <c r="B619" s="178">
        <v>937</v>
      </c>
      <c r="C619" s="179">
        <v>1</v>
      </c>
      <c r="D619" s="179">
        <v>11</v>
      </c>
      <c r="E619" s="180" t="s">
        <v>295</v>
      </c>
      <c r="F619" s="181" t="s">
        <v>619</v>
      </c>
      <c r="G619" s="151">
        <v>80</v>
      </c>
      <c r="H619" s="160">
        <v>46.5</v>
      </c>
      <c r="I619" s="151">
        <f t="shared" si="10"/>
        <v>58.125000000000007</v>
      </c>
    </row>
    <row r="620" spans="1:9">
      <c r="A620" s="150" t="s">
        <v>519</v>
      </c>
      <c r="B620" s="178">
        <v>937</v>
      </c>
      <c r="C620" s="179">
        <v>1</v>
      </c>
      <c r="D620" s="179">
        <v>11</v>
      </c>
      <c r="E620" s="180" t="s">
        <v>295</v>
      </c>
      <c r="F620" s="181" t="s">
        <v>520</v>
      </c>
      <c r="G620" s="151">
        <v>301</v>
      </c>
      <c r="H620" s="160">
        <v>301</v>
      </c>
      <c r="I620" s="151">
        <f t="shared" si="10"/>
        <v>100</v>
      </c>
    </row>
    <row r="621" spans="1:9">
      <c r="A621" s="150" t="s">
        <v>296</v>
      </c>
      <c r="B621" s="178">
        <v>937</v>
      </c>
      <c r="C621" s="179">
        <v>1</v>
      </c>
      <c r="D621" s="179">
        <v>11</v>
      </c>
      <c r="E621" s="180" t="s">
        <v>295</v>
      </c>
      <c r="F621" s="181" t="s">
        <v>294</v>
      </c>
      <c r="G621" s="151">
        <v>482</v>
      </c>
      <c r="H621" s="151"/>
      <c r="I621" s="151">
        <f t="shared" si="10"/>
        <v>0</v>
      </c>
    </row>
    <row r="622" spans="1:9">
      <c r="A622" s="150" t="s">
        <v>293</v>
      </c>
      <c r="B622" s="178">
        <v>937</v>
      </c>
      <c r="C622" s="179">
        <v>1</v>
      </c>
      <c r="D622" s="179">
        <v>13</v>
      </c>
      <c r="E622" s="180">
        <v>0</v>
      </c>
      <c r="F622" s="181">
        <v>0</v>
      </c>
      <c r="G622" s="151">
        <v>1212</v>
      </c>
      <c r="H622" s="160">
        <v>1102.8</v>
      </c>
      <c r="I622" s="151">
        <f t="shared" si="10"/>
        <v>90.990099009900987</v>
      </c>
    </row>
    <row r="623" spans="1:9">
      <c r="A623" s="150" t="s">
        <v>292</v>
      </c>
      <c r="B623" s="178">
        <v>937</v>
      </c>
      <c r="C623" s="179">
        <v>1</v>
      </c>
      <c r="D623" s="179">
        <v>13</v>
      </c>
      <c r="E623" s="180" t="s">
        <v>291</v>
      </c>
      <c r="F623" s="181">
        <v>0</v>
      </c>
      <c r="G623" s="151">
        <v>840</v>
      </c>
      <c r="H623" s="160">
        <v>839.9</v>
      </c>
      <c r="I623" s="151">
        <f t="shared" si="10"/>
        <v>99.988095238095227</v>
      </c>
    </row>
    <row r="624" spans="1:9" ht="56.25">
      <c r="A624" s="150" t="s">
        <v>23</v>
      </c>
      <c r="B624" s="178">
        <v>937</v>
      </c>
      <c r="C624" s="179">
        <v>1</v>
      </c>
      <c r="D624" s="179">
        <v>13</v>
      </c>
      <c r="E624" s="180" t="s">
        <v>291</v>
      </c>
      <c r="F624" s="181" t="s">
        <v>22</v>
      </c>
      <c r="G624" s="151">
        <v>180</v>
      </c>
      <c r="H624" s="160">
        <v>179.9</v>
      </c>
      <c r="I624" s="151">
        <f t="shared" si="10"/>
        <v>99.944444444444443</v>
      </c>
    </row>
    <row r="625" spans="1:9">
      <c r="A625" s="150" t="s">
        <v>87</v>
      </c>
      <c r="B625" s="178">
        <v>937</v>
      </c>
      <c r="C625" s="179">
        <v>1</v>
      </c>
      <c r="D625" s="179">
        <v>13</v>
      </c>
      <c r="E625" s="180" t="s">
        <v>291</v>
      </c>
      <c r="F625" s="181" t="s">
        <v>86</v>
      </c>
      <c r="G625" s="151">
        <v>660</v>
      </c>
      <c r="H625" s="160">
        <v>660</v>
      </c>
      <c r="I625" s="151">
        <f t="shared" si="10"/>
        <v>100</v>
      </c>
    </row>
    <row r="626" spans="1:9" ht="22.5">
      <c r="A626" s="150" t="s">
        <v>140</v>
      </c>
      <c r="B626" s="178">
        <v>937</v>
      </c>
      <c r="C626" s="179">
        <v>1</v>
      </c>
      <c r="D626" s="179">
        <v>13</v>
      </c>
      <c r="E626" s="180" t="s">
        <v>139</v>
      </c>
      <c r="F626" s="181">
        <v>0</v>
      </c>
      <c r="G626" s="151">
        <v>372</v>
      </c>
      <c r="H626" s="160">
        <v>262.89999999999998</v>
      </c>
      <c r="I626" s="151">
        <f t="shared" si="10"/>
        <v>70.672043010752688</v>
      </c>
    </row>
    <row r="627" spans="1:9" ht="22.5">
      <c r="A627" s="150" t="s">
        <v>290</v>
      </c>
      <c r="B627" s="178">
        <v>937</v>
      </c>
      <c r="C627" s="179">
        <v>1</v>
      </c>
      <c r="D627" s="179">
        <v>13</v>
      </c>
      <c r="E627" s="180" t="s">
        <v>289</v>
      </c>
      <c r="F627" s="181">
        <v>0</v>
      </c>
      <c r="G627" s="151">
        <v>372</v>
      </c>
      <c r="H627" s="160">
        <v>262.89999999999998</v>
      </c>
      <c r="I627" s="151">
        <f t="shared" si="10"/>
        <v>70.672043010752688</v>
      </c>
    </row>
    <row r="628" spans="1:9">
      <c r="A628" s="150" t="s">
        <v>603</v>
      </c>
      <c r="B628" s="178">
        <v>937</v>
      </c>
      <c r="C628" s="179">
        <v>1</v>
      </c>
      <c r="D628" s="179">
        <v>13</v>
      </c>
      <c r="E628" s="180" t="s">
        <v>289</v>
      </c>
      <c r="F628" s="181" t="s">
        <v>604</v>
      </c>
      <c r="G628" s="151">
        <v>285.7</v>
      </c>
      <c r="H628" s="160">
        <v>198.1</v>
      </c>
      <c r="I628" s="151">
        <f t="shared" si="10"/>
        <v>69.338466923346161</v>
      </c>
    </row>
    <row r="629" spans="1:9" ht="22.5">
      <c r="A629" s="150" t="s">
        <v>605</v>
      </c>
      <c r="B629" s="178">
        <v>937</v>
      </c>
      <c r="C629" s="179">
        <v>1</v>
      </c>
      <c r="D629" s="179">
        <v>13</v>
      </c>
      <c r="E629" s="180" t="s">
        <v>289</v>
      </c>
      <c r="F629" s="181" t="s">
        <v>606</v>
      </c>
      <c r="G629" s="151">
        <v>86.3</v>
      </c>
      <c r="H629" s="160">
        <v>64.8</v>
      </c>
      <c r="I629" s="151">
        <f t="shared" si="10"/>
        <v>75.086906141367322</v>
      </c>
    </row>
    <row r="630" spans="1:9">
      <c r="A630" s="150" t="s">
        <v>620</v>
      </c>
      <c r="B630" s="178">
        <v>937</v>
      </c>
      <c r="C630" s="179">
        <v>3</v>
      </c>
      <c r="D630" s="179">
        <v>0</v>
      </c>
      <c r="E630" s="180">
        <v>0</v>
      </c>
      <c r="F630" s="181">
        <v>0</v>
      </c>
      <c r="G630" s="151">
        <v>3457</v>
      </c>
      <c r="H630" s="160">
        <v>3326.6</v>
      </c>
      <c r="I630" s="151">
        <f t="shared" si="10"/>
        <v>96.227943303442288</v>
      </c>
    </row>
    <row r="631" spans="1:9" ht="22.5">
      <c r="A631" s="150" t="s">
        <v>288</v>
      </c>
      <c r="B631" s="178">
        <v>937</v>
      </c>
      <c r="C631" s="179">
        <v>3</v>
      </c>
      <c r="D631" s="179">
        <v>9</v>
      </c>
      <c r="E631" s="180">
        <v>0</v>
      </c>
      <c r="F631" s="181">
        <v>0</v>
      </c>
      <c r="G631" s="151">
        <v>3457</v>
      </c>
      <c r="H631" s="160">
        <v>3326.6</v>
      </c>
      <c r="I631" s="151">
        <f t="shared" si="10"/>
        <v>96.227943303442288</v>
      </c>
    </row>
    <row r="632" spans="1:9" ht="33.75">
      <c r="A632" s="150" t="s">
        <v>518</v>
      </c>
      <c r="B632" s="178">
        <v>937</v>
      </c>
      <c r="C632" s="179">
        <v>3</v>
      </c>
      <c r="D632" s="179">
        <v>9</v>
      </c>
      <c r="E632" s="180" t="s">
        <v>283</v>
      </c>
      <c r="F632" s="181">
        <v>0</v>
      </c>
      <c r="G632" s="151">
        <v>3457</v>
      </c>
      <c r="H632" s="160">
        <v>3326.6</v>
      </c>
      <c r="I632" s="151">
        <f t="shared" si="10"/>
        <v>96.227943303442288</v>
      </c>
    </row>
    <row r="633" spans="1:9" ht="22.5">
      <c r="A633" s="150" t="s">
        <v>89</v>
      </c>
      <c r="B633" s="178">
        <v>937</v>
      </c>
      <c r="C633" s="179">
        <v>3</v>
      </c>
      <c r="D633" s="179">
        <v>9</v>
      </c>
      <c r="E633" s="180" t="s">
        <v>283</v>
      </c>
      <c r="F633" s="181" t="s">
        <v>88</v>
      </c>
      <c r="G633" s="151">
        <v>2339.1999999999998</v>
      </c>
      <c r="H633" s="160">
        <v>2339.1999999999998</v>
      </c>
      <c r="I633" s="151">
        <f t="shared" si="10"/>
        <v>100</v>
      </c>
    </row>
    <row r="634" spans="1:9" ht="22.5">
      <c r="A634" s="150" t="s">
        <v>608</v>
      </c>
      <c r="B634" s="178">
        <v>937</v>
      </c>
      <c r="C634" s="179">
        <v>3</v>
      </c>
      <c r="D634" s="179">
        <v>9</v>
      </c>
      <c r="E634" s="180" t="s">
        <v>283</v>
      </c>
      <c r="F634" s="181" t="s">
        <v>609</v>
      </c>
      <c r="G634" s="151">
        <v>701.7</v>
      </c>
      <c r="H634" s="160">
        <v>571.29999999999995</v>
      </c>
      <c r="I634" s="151">
        <f t="shared" si="10"/>
        <v>81.416559783383207</v>
      </c>
    </row>
    <row r="635" spans="1:9">
      <c r="A635" s="150" t="s">
        <v>603</v>
      </c>
      <c r="B635" s="178">
        <v>937</v>
      </c>
      <c r="C635" s="179">
        <v>3</v>
      </c>
      <c r="D635" s="179">
        <v>9</v>
      </c>
      <c r="E635" s="180" t="s">
        <v>283</v>
      </c>
      <c r="F635" s="181" t="s">
        <v>604</v>
      </c>
      <c r="G635" s="151">
        <v>416.1</v>
      </c>
      <c r="H635" s="151">
        <v>416.1</v>
      </c>
      <c r="I635" s="151">
        <f t="shared" si="10"/>
        <v>100</v>
      </c>
    </row>
    <row r="636" spans="1:9">
      <c r="A636" s="150" t="s">
        <v>623</v>
      </c>
      <c r="B636" s="178">
        <v>937</v>
      </c>
      <c r="C636" s="179">
        <v>4</v>
      </c>
      <c r="D636" s="179">
        <v>0</v>
      </c>
      <c r="E636" s="180">
        <v>0</v>
      </c>
      <c r="F636" s="181">
        <v>0</v>
      </c>
      <c r="G636" s="151">
        <v>32399.8</v>
      </c>
      <c r="H636" s="160">
        <v>24955.3</v>
      </c>
      <c r="I636" s="151">
        <f t="shared" si="10"/>
        <v>77.023006314853788</v>
      </c>
    </row>
    <row r="637" spans="1:9">
      <c r="A637" s="205" t="s">
        <v>252</v>
      </c>
      <c r="B637" s="206">
        <v>937</v>
      </c>
      <c r="C637" s="207">
        <v>4</v>
      </c>
      <c r="D637" s="207">
        <v>12</v>
      </c>
      <c r="E637" s="208">
        <v>0</v>
      </c>
      <c r="F637" s="209">
        <v>0</v>
      </c>
      <c r="G637" s="151">
        <v>32399.8</v>
      </c>
      <c r="H637" s="160">
        <v>24955.3</v>
      </c>
      <c r="I637" s="151">
        <f t="shared" si="10"/>
        <v>77.023006314853788</v>
      </c>
    </row>
    <row r="638" spans="1:9" ht="22.5">
      <c r="A638" s="205" t="s">
        <v>251</v>
      </c>
      <c r="B638" s="206">
        <v>937</v>
      </c>
      <c r="C638" s="207">
        <v>4</v>
      </c>
      <c r="D638" s="207">
        <v>12</v>
      </c>
      <c r="E638" s="208" t="s">
        <v>250</v>
      </c>
      <c r="F638" s="209">
        <v>0</v>
      </c>
      <c r="G638" s="151">
        <v>1761.6</v>
      </c>
      <c r="H638" s="160">
        <v>764.4</v>
      </c>
      <c r="I638" s="151">
        <f t="shared" si="10"/>
        <v>43.392370572207085</v>
      </c>
    </row>
    <row r="639" spans="1:9" ht="33.75">
      <c r="A639" s="205" t="s">
        <v>249</v>
      </c>
      <c r="B639" s="206">
        <v>937</v>
      </c>
      <c r="C639" s="207">
        <v>4</v>
      </c>
      <c r="D639" s="207">
        <v>12</v>
      </c>
      <c r="E639" s="208" t="s">
        <v>248</v>
      </c>
      <c r="F639" s="209">
        <v>0</v>
      </c>
      <c r="G639" s="151">
        <v>70</v>
      </c>
      <c r="H639" s="160">
        <v>29.7</v>
      </c>
      <c r="I639" s="151">
        <f t="shared" si="10"/>
        <v>42.428571428571423</v>
      </c>
    </row>
    <row r="640" spans="1:9" ht="33.75">
      <c r="A640" s="205" t="s">
        <v>247</v>
      </c>
      <c r="B640" s="206">
        <v>937</v>
      </c>
      <c r="C640" s="207">
        <v>4</v>
      </c>
      <c r="D640" s="207">
        <v>12</v>
      </c>
      <c r="E640" s="208" t="s">
        <v>246</v>
      </c>
      <c r="F640" s="209">
        <v>0</v>
      </c>
      <c r="G640" s="151">
        <v>70</v>
      </c>
      <c r="H640" s="160">
        <v>29.7</v>
      </c>
      <c r="I640" s="151">
        <f t="shared" si="10"/>
        <v>42.428571428571423</v>
      </c>
    </row>
    <row r="641" spans="1:9" ht="22.5">
      <c r="A641" s="205" t="s">
        <v>12</v>
      </c>
      <c r="B641" s="206">
        <v>937</v>
      </c>
      <c r="C641" s="207">
        <v>4</v>
      </c>
      <c r="D641" s="207">
        <v>12</v>
      </c>
      <c r="E641" s="208" t="s">
        <v>246</v>
      </c>
      <c r="F641" s="209" t="s">
        <v>10</v>
      </c>
      <c r="G641" s="151">
        <v>70</v>
      </c>
      <c r="H641" s="160">
        <v>29.7</v>
      </c>
      <c r="I641" s="151">
        <f t="shared" si="10"/>
        <v>42.428571428571423</v>
      </c>
    </row>
    <row r="642" spans="1:9" ht="22.5">
      <c r="A642" s="205" t="s">
        <v>245</v>
      </c>
      <c r="B642" s="206">
        <v>937</v>
      </c>
      <c r="C642" s="207">
        <v>4</v>
      </c>
      <c r="D642" s="207">
        <v>12</v>
      </c>
      <c r="E642" s="208" t="s">
        <v>244</v>
      </c>
      <c r="F642" s="209">
        <v>0</v>
      </c>
      <c r="G642" s="151">
        <v>1691.6</v>
      </c>
      <c r="H642" s="160">
        <v>734.7</v>
      </c>
      <c r="I642" s="151">
        <f t="shared" si="10"/>
        <v>43.432253487822187</v>
      </c>
    </row>
    <row r="643" spans="1:9" ht="22.5">
      <c r="A643" s="205" t="s">
        <v>12</v>
      </c>
      <c r="B643" s="206">
        <v>937</v>
      </c>
      <c r="C643" s="207">
        <v>4</v>
      </c>
      <c r="D643" s="207">
        <v>12</v>
      </c>
      <c r="E643" s="208" t="s">
        <v>244</v>
      </c>
      <c r="F643" s="209" t="s">
        <v>10</v>
      </c>
      <c r="G643" s="151">
        <v>310</v>
      </c>
      <c r="H643" s="151"/>
      <c r="I643" s="151">
        <f t="shared" si="10"/>
        <v>0</v>
      </c>
    </row>
    <row r="644" spans="1:9" ht="22.5">
      <c r="A644" s="205" t="s">
        <v>243</v>
      </c>
      <c r="B644" s="206">
        <v>937</v>
      </c>
      <c r="C644" s="207">
        <v>4</v>
      </c>
      <c r="D644" s="207">
        <v>12</v>
      </c>
      <c r="E644" s="208" t="s">
        <v>242</v>
      </c>
      <c r="F644" s="209">
        <v>0</v>
      </c>
      <c r="G644" s="151">
        <v>1381.6</v>
      </c>
      <c r="H644" s="160">
        <v>734.7</v>
      </c>
      <c r="I644" s="151">
        <f t="shared" si="10"/>
        <v>53.177475390851193</v>
      </c>
    </row>
    <row r="645" spans="1:9" ht="33.75">
      <c r="A645" s="205" t="s">
        <v>610</v>
      </c>
      <c r="B645" s="206">
        <v>937</v>
      </c>
      <c r="C645" s="207">
        <v>4</v>
      </c>
      <c r="D645" s="207">
        <v>12</v>
      </c>
      <c r="E645" s="208" t="s">
        <v>242</v>
      </c>
      <c r="F645" s="209" t="s">
        <v>611</v>
      </c>
      <c r="G645" s="151">
        <v>400</v>
      </c>
      <c r="H645" s="160">
        <v>155.30000000000001</v>
      </c>
      <c r="I645" s="151">
        <f t="shared" si="10"/>
        <v>38.825000000000003</v>
      </c>
    </row>
    <row r="646" spans="1:9" ht="22.5">
      <c r="A646" s="205" t="s">
        <v>12</v>
      </c>
      <c r="B646" s="206">
        <v>937</v>
      </c>
      <c r="C646" s="207">
        <v>4</v>
      </c>
      <c r="D646" s="207">
        <v>12</v>
      </c>
      <c r="E646" s="208" t="s">
        <v>242</v>
      </c>
      <c r="F646" s="209" t="s">
        <v>10</v>
      </c>
      <c r="G646" s="151">
        <v>981.6</v>
      </c>
      <c r="H646" s="160">
        <v>579.4</v>
      </c>
      <c r="I646" s="151">
        <f t="shared" si="10"/>
        <v>59.026079869600643</v>
      </c>
    </row>
    <row r="647" spans="1:9">
      <c r="A647" s="205" t="s">
        <v>292</v>
      </c>
      <c r="B647" s="206">
        <v>937</v>
      </c>
      <c r="C647" s="207">
        <v>4</v>
      </c>
      <c r="D647" s="207">
        <v>12</v>
      </c>
      <c r="E647" s="208" t="s">
        <v>291</v>
      </c>
      <c r="F647" s="209">
        <v>0</v>
      </c>
      <c r="G647" s="151">
        <v>180.6</v>
      </c>
      <c r="H647" s="160">
        <v>180.6</v>
      </c>
      <c r="I647" s="151">
        <f t="shared" si="10"/>
        <v>100</v>
      </c>
    </row>
    <row r="648" spans="1:9" ht="22.5">
      <c r="A648" s="205" t="s">
        <v>12</v>
      </c>
      <c r="B648" s="206">
        <v>937</v>
      </c>
      <c r="C648" s="207">
        <v>4</v>
      </c>
      <c r="D648" s="207">
        <v>12</v>
      </c>
      <c r="E648" s="208" t="s">
        <v>291</v>
      </c>
      <c r="F648" s="209" t="s">
        <v>10</v>
      </c>
      <c r="G648" s="151">
        <v>147.4</v>
      </c>
      <c r="H648" s="160">
        <v>147.4</v>
      </c>
      <c r="I648" s="151">
        <f t="shared" si="10"/>
        <v>100</v>
      </c>
    </row>
    <row r="649" spans="1:9" ht="56.25">
      <c r="A649" s="205" t="s">
        <v>23</v>
      </c>
      <c r="B649" s="206">
        <v>937</v>
      </c>
      <c r="C649" s="207">
        <v>4</v>
      </c>
      <c r="D649" s="207">
        <v>12</v>
      </c>
      <c r="E649" s="208" t="s">
        <v>291</v>
      </c>
      <c r="F649" s="209" t="s">
        <v>22</v>
      </c>
      <c r="G649" s="151">
        <v>33.200000000000003</v>
      </c>
      <c r="H649" s="160">
        <v>33.200000000000003</v>
      </c>
      <c r="I649" s="151">
        <f t="shared" si="10"/>
        <v>100</v>
      </c>
    </row>
    <row r="650" spans="1:9" ht="22.5">
      <c r="A650" s="205" t="s">
        <v>119</v>
      </c>
      <c r="B650" s="206">
        <v>937</v>
      </c>
      <c r="C650" s="207">
        <v>4</v>
      </c>
      <c r="D650" s="207">
        <v>12</v>
      </c>
      <c r="E650" s="208" t="s">
        <v>118</v>
      </c>
      <c r="F650" s="209">
        <v>0</v>
      </c>
      <c r="G650" s="151">
        <v>30457.599999999999</v>
      </c>
      <c r="H650" s="160">
        <v>24010.3</v>
      </c>
      <c r="I650" s="151">
        <f t="shared" ref="I650:I674" si="11">H650/G650*100</f>
        <v>78.831884324437908</v>
      </c>
    </row>
    <row r="651" spans="1:9" ht="22.5">
      <c r="A651" s="205" t="s">
        <v>117</v>
      </c>
      <c r="B651" s="206">
        <v>937</v>
      </c>
      <c r="C651" s="207">
        <v>4</v>
      </c>
      <c r="D651" s="207">
        <v>12</v>
      </c>
      <c r="E651" s="208" t="s">
        <v>116</v>
      </c>
      <c r="F651" s="209">
        <v>0</v>
      </c>
      <c r="G651" s="151">
        <v>30457.599999999999</v>
      </c>
      <c r="H651" s="160">
        <v>24010.3</v>
      </c>
      <c r="I651" s="151">
        <f t="shared" si="11"/>
        <v>78.831884324437908</v>
      </c>
    </row>
    <row r="652" spans="1:9" ht="33.75">
      <c r="A652" s="205" t="s">
        <v>103</v>
      </c>
      <c r="B652" s="206">
        <v>937</v>
      </c>
      <c r="C652" s="207">
        <v>4</v>
      </c>
      <c r="D652" s="207">
        <v>12</v>
      </c>
      <c r="E652" s="208" t="s">
        <v>116</v>
      </c>
      <c r="F652" s="209" t="s">
        <v>102</v>
      </c>
      <c r="G652" s="151">
        <v>30457.599999999999</v>
      </c>
      <c r="H652" s="160">
        <v>24010.3</v>
      </c>
      <c r="I652" s="151">
        <f t="shared" si="11"/>
        <v>78.831884324437908</v>
      </c>
    </row>
    <row r="653" spans="1:9">
      <c r="A653" s="205" t="s">
        <v>653</v>
      </c>
      <c r="B653" s="206">
        <v>937</v>
      </c>
      <c r="C653" s="207">
        <v>7</v>
      </c>
      <c r="D653" s="207">
        <v>0</v>
      </c>
      <c r="E653" s="208">
        <v>0</v>
      </c>
      <c r="F653" s="209">
        <v>0</v>
      </c>
      <c r="G653" s="151">
        <v>407</v>
      </c>
      <c r="H653" s="160">
        <v>287.60000000000002</v>
      </c>
      <c r="I653" s="151">
        <f t="shared" si="11"/>
        <v>70.663390663390672</v>
      </c>
    </row>
    <row r="654" spans="1:9">
      <c r="A654" s="205" t="s">
        <v>154</v>
      </c>
      <c r="B654" s="206">
        <v>937</v>
      </c>
      <c r="C654" s="207">
        <v>7</v>
      </c>
      <c r="D654" s="207">
        <v>2</v>
      </c>
      <c r="E654" s="208">
        <v>0</v>
      </c>
      <c r="F654" s="209">
        <v>0</v>
      </c>
      <c r="G654" s="151">
        <v>407</v>
      </c>
      <c r="H654" s="160">
        <v>287.60000000000002</v>
      </c>
      <c r="I654" s="151">
        <f t="shared" si="11"/>
        <v>70.663390663390672</v>
      </c>
    </row>
    <row r="655" spans="1:9" ht="22.5">
      <c r="A655" s="205" t="s">
        <v>140</v>
      </c>
      <c r="B655" s="206">
        <v>937</v>
      </c>
      <c r="C655" s="207">
        <v>7</v>
      </c>
      <c r="D655" s="207">
        <v>2</v>
      </c>
      <c r="E655" s="208" t="s">
        <v>139</v>
      </c>
      <c r="F655" s="209">
        <v>0</v>
      </c>
      <c r="G655" s="151">
        <v>407</v>
      </c>
      <c r="H655" s="160">
        <v>287.60000000000002</v>
      </c>
      <c r="I655" s="151">
        <f t="shared" si="11"/>
        <v>70.663390663390672</v>
      </c>
    </row>
    <row r="656" spans="1:9" ht="22.5">
      <c r="A656" s="205" t="s">
        <v>138</v>
      </c>
      <c r="B656" s="206">
        <v>937</v>
      </c>
      <c r="C656" s="207">
        <v>7</v>
      </c>
      <c r="D656" s="207">
        <v>2</v>
      </c>
      <c r="E656" s="208" t="s">
        <v>137</v>
      </c>
      <c r="F656" s="209">
        <v>0</v>
      </c>
      <c r="G656" s="151">
        <v>407</v>
      </c>
      <c r="H656" s="160">
        <v>287.60000000000002</v>
      </c>
      <c r="I656" s="151">
        <f t="shared" si="11"/>
        <v>70.663390663390672</v>
      </c>
    </row>
    <row r="657" spans="1:9">
      <c r="A657" s="205" t="s">
        <v>603</v>
      </c>
      <c r="B657" s="206">
        <v>937</v>
      </c>
      <c r="C657" s="207">
        <v>7</v>
      </c>
      <c r="D657" s="207">
        <v>2</v>
      </c>
      <c r="E657" s="208" t="s">
        <v>137</v>
      </c>
      <c r="F657" s="209" t="s">
        <v>604</v>
      </c>
      <c r="G657" s="151">
        <v>313</v>
      </c>
      <c r="H657" s="160">
        <v>217.1</v>
      </c>
      <c r="I657" s="151">
        <f t="shared" si="11"/>
        <v>69.361022364217249</v>
      </c>
    </row>
    <row r="658" spans="1:9" ht="22.5">
      <c r="A658" s="205" t="s">
        <v>605</v>
      </c>
      <c r="B658" s="206">
        <v>937</v>
      </c>
      <c r="C658" s="207">
        <v>7</v>
      </c>
      <c r="D658" s="207">
        <v>2</v>
      </c>
      <c r="E658" s="208" t="s">
        <v>137</v>
      </c>
      <c r="F658" s="209" t="s">
        <v>606</v>
      </c>
      <c r="G658" s="151">
        <v>94</v>
      </c>
      <c r="H658" s="160">
        <v>70.5</v>
      </c>
      <c r="I658" s="151">
        <f t="shared" si="11"/>
        <v>75</v>
      </c>
    </row>
    <row r="659" spans="1:9">
      <c r="A659" s="205" t="s">
        <v>666</v>
      </c>
      <c r="B659" s="206">
        <v>937</v>
      </c>
      <c r="C659" s="207">
        <v>10</v>
      </c>
      <c r="D659" s="207">
        <v>0</v>
      </c>
      <c r="E659" s="208">
        <v>0</v>
      </c>
      <c r="F659" s="209">
        <v>0</v>
      </c>
      <c r="G659" s="151">
        <v>16959.900000000001</v>
      </c>
      <c r="H659" s="160">
        <v>14866.6</v>
      </c>
      <c r="I659" s="151">
        <f t="shared" si="11"/>
        <v>87.657356470262201</v>
      </c>
    </row>
    <row r="660" spans="1:9">
      <c r="A660" s="205" t="s">
        <v>91</v>
      </c>
      <c r="B660" s="206">
        <v>937</v>
      </c>
      <c r="C660" s="207">
        <v>10</v>
      </c>
      <c r="D660" s="207">
        <v>2</v>
      </c>
      <c r="E660" s="208">
        <v>0</v>
      </c>
      <c r="F660" s="209">
        <v>0</v>
      </c>
      <c r="G660" s="151">
        <v>8459.9</v>
      </c>
      <c r="H660" s="160">
        <v>6366.6</v>
      </c>
      <c r="I660" s="151">
        <f t="shared" si="11"/>
        <v>75.256208702230538</v>
      </c>
    </row>
    <row r="661" spans="1:9" ht="22.5">
      <c r="A661" s="205" t="s">
        <v>514</v>
      </c>
      <c r="B661" s="206">
        <v>937</v>
      </c>
      <c r="C661" s="207">
        <v>10</v>
      </c>
      <c r="D661" s="207">
        <v>2</v>
      </c>
      <c r="E661" s="208" t="s">
        <v>90</v>
      </c>
      <c r="F661" s="209">
        <v>0</v>
      </c>
      <c r="G661" s="151">
        <v>8459.9</v>
      </c>
      <c r="H661" s="160">
        <v>6366.6</v>
      </c>
      <c r="I661" s="151">
        <f t="shared" si="11"/>
        <v>75.256208702230538</v>
      </c>
    </row>
    <row r="662" spans="1:9" ht="22.5">
      <c r="A662" s="205" t="s">
        <v>89</v>
      </c>
      <c r="B662" s="206">
        <v>937</v>
      </c>
      <c r="C662" s="207">
        <v>10</v>
      </c>
      <c r="D662" s="207">
        <v>2</v>
      </c>
      <c r="E662" s="208" t="s">
        <v>90</v>
      </c>
      <c r="F662" s="209" t="s">
        <v>88</v>
      </c>
      <c r="G662" s="151">
        <v>4796.3</v>
      </c>
      <c r="H662" s="160">
        <v>3586.1</v>
      </c>
      <c r="I662" s="151">
        <f t="shared" si="11"/>
        <v>74.768050372161866</v>
      </c>
    </row>
    <row r="663" spans="1:9" ht="22.5">
      <c r="A663" s="205" t="s">
        <v>608</v>
      </c>
      <c r="B663" s="206">
        <v>937</v>
      </c>
      <c r="C663" s="207">
        <v>10</v>
      </c>
      <c r="D663" s="207">
        <v>2</v>
      </c>
      <c r="E663" s="208" t="s">
        <v>90</v>
      </c>
      <c r="F663" s="209" t="s">
        <v>609</v>
      </c>
      <c r="G663" s="151">
        <v>2409</v>
      </c>
      <c r="H663" s="160">
        <v>1786</v>
      </c>
      <c r="I663" s="151">
        <f t="shared" si="11"/>
        <v>74.138646741386466</v>
      </c>
    </row>
    <row r="664" spans="1:9">
      <c r="A664" s="205" t="s">
        <v>33</v>
      </c>
      <c r="B664" s="206">
        <v>937</v>
      </c>
      <c r="C664" s="207">
        <v>10</v>
      </c>
      <c r="D664" s="207">
        <v>2</v>
      </c>
      <c r="E664" s="208" t="s">
        <v>90</v>
      </c>
      <c r="F664" s="209" t="s">
        <v>32</v>
      </c>
      <c r="G664" s="151">
        <v>46.1</v>
      </c>
      <c r="H664" s="160">
        <v>32.5</v>
      </c>
      <c r="I664" s="151">
        <f t="shared" si="11"/>
        <v>70.498915401301517</v>
      </c>
    </row>
    <row r="665" spans="1:9" ht="22.5">
      <c r="A665" s="205" t="s">
        <v>12</v>
      </c>
      <c r="B665" s="206">
        <v>937</v>
      </c>
      <c r="C665" s="207">
        <v>10</v>
      </c>
      <c r="D665" s="207">
        <v>2</v>
      </c>
      <c r="E665" s="208" t="s">
        <v>90</v>
      </c>
      <c r="F665" s="209" t="s">
        <v>10</v>
      </c>
      <c r="G665" s="151">
        <v>1007.1</v>
      </c>
      <c r="H665" s="160">
        <v>793.6</v>
      </c>
      <c r="I665" s="151">
        <f t="shared" si="11"/>
        <v>78.800516334028401</v>
      </c>
    </row>
    <row r="666" spans="1:9" ht="56.25">
      <c r="A666" s="205" t="s">
        <v>23</v>
      </c>
      <c r="B666" s="206">
        <v>937</v>
      </c>
      <c r="C666" s="207">
        <v>10</v>
      </c>
      <c r="D666" s="207">
        <v>2</v>
      </c>
      <c r="E666" s="208" t="s">
        <v>90</v>
      </c>
      <c r="F666" s="209" t="s">
        <v>22</v>
      </c>
      <c r="G666" s="151">
        <v>14.9</v>
      </c>
      <c r="H666" s="160">
        <v>14.9</v>
      </c>
      <c r="I666" s="151">
        <f t="shared" si="11"/>
        <v>100</v>
      </c>
    </row>
    <row r="667" spans="1:9">
      <c r="A667" s="205" t="s">
        <v>31</v>
      </c>
      <c r="B667" s="206">
        <v>937</v>
      </c>
      <c r="C667" s="207">
        <v>10</v>
      </c>
      <c r="D667" s="207">
        <v>2</v>
      </c>
      <c r="E667" s="208" t="s">
        <v>90</v>
      </c>
      <c r="F667" s="209" t="s">
        <v>30</v>
      </c>
      <c r="G667" s="151">
        <v>30.4</v>
      </c>
      <c r="H667" s="160">
        <v>5</v>
      </c>
      <c r="I667" s="151">
        <f t="shared" si="11"/>
        <v>16.447368421052634</v>
      </c>
    </row>
    <row r="668" spans="1:9">
      <c r="A668" s="205" t="s">
        <v>21</v>
      </c>
      <c r="B668" s="206">
        <v>937</v>
      </c>
      <c r="C668" s="207">
        <v>10</v>
      </c>
      <c r="D668" s="207">
        <v>2</v>
      </c>
      <c r="E668" s="208" t="s">
        <v>90</v>
      </c>
      <c r="F668" s="209" t="s">
        <v>20</v>
      </c>
      <c r="G668" s="151">
        <v>27.7</v>
      </c>
      <c r="H668" s="160">
        <v>20.100000000000001</v>
      </c>
      <c r="I668" s="151">
        <f t="shared" si="11"/>
        <v>72.563176895306867</v>
      </c>
    </row>
    <row r="669" spans="1:9">
      <c r="A669" s="205" t="s">
        <v>87</v>
      </c>
      <c r="B669" s="206">
        <v>937</v>
      </c>
      <c r="C669" s="207">
        <v>10</v>
      </c>
      <c r="D669" s="207">
        <v>2</v>
      </c>
      <c r="E669" s="208" t="s">
        <v>90</v>
      </c>
      <c r="F669" s="209" t="s">
        <v>86</v>
      </c>
      <c r="G669" s="151">
        <v>128.4</v>
      </c>
      <c r="H669" s="160">
        <v>128.4</v>
      </c>
      <c r="I669" s="151">
        <f t="shared" si="11"/>
        <v>100</v>
      </c>
    </row>
    <row r="670" spans="1:9">
      <c r="A670" s="205" t="s">
        <v>85</v>
      </c>
      <c r="B670" s="206">
        <v>937</v>
      </c>
      <c r="C670" s="207">
        <v>10</v>
      </c>
      <c r="D670" s="207">
        <v>3</v>
      </c>
      <c r="E670" s="208">
        <v>0</v>
      </c>
      <c r="F670" s="209">
        <v>0</v>
      </c>
      <c r="G670" s="151">
        <v>8500</v>
      </c>
      <c r="H670" s="160">
        <v>8500</v>
      </c>
      <c r="I670" s="151">
        <f t="shared" si="11"/>
        <v>100</v>
      </c>
    </row>
    <row r="671" spans="1:9" ht="22.5">
      <c r="A671" s="205" t="s">
        <v>38</v>
      </c>
      <c r="B671" s="206">
        <v>937</v>
      </c>
      <c r="C671" s="207">
        <v>10</v>
      </c>
      <c r="D671" s="207">
        <v>3</v>
      </c>
      <c r="E671" s="208" t="s">
        <v>37</v>
      </c>
      <c r="F671" s="209">
        <v>0</v>
      </c>
      <c r="G671" s="151">
        <v>8500</v>
      </c>
      <c r="H671" s="160">
        <v>8500</v>
      </c>
      <c r="I671" s="151">
        <f t="shared" si="11"/>
        <v>100</v>
      </c>
    </row>
    <row r="672" spans="1:9" ht="22.5">
      <c r="A672" s="205" t="s">
        <v>78</v>
      </c>
      <c r="B672" s="206">
        <v>937</v>
      </c>
      <c r="C672" s="207">
        <v>10</v>
      </c>
      <c r="D672" s="207">
        <v>3</v>
      </c>
      <c r="E672" s="208" t="s">
        <v>77</v>
      </c>
      <c r="F672" s="209">
        <v>0</v>
      </c>
      <c r="G672" s="151">
        <v>8500</v>
      </c>
      <c r="H672" s="160">
        <v>8500</v>
      </c>
      <c r="I672" s="151">
        <f t="shared" si="11"/>
        <v>100</v>
      </c>
    </row>
    <row r="673" spans="1:9">
      <c r="A673" s="205" t="s">
        <v>76</v>
      </c>
      <c r="B673" s="206">
        <v>937</v>
      </c>
      <c r="C673" s="207">
        <v>10</v>
      </c>
      <c r="D673" s="207">
        <v>3</v>
      </c>
      <c r="E673" s="208" t="s">
        <v>72</v>
      </c>
      <c r="F673" s="209">
        <v>0</v>
      </c>
      <c r="G673" s="151">
        <v>8500</v>
      </c>
      <c r="H673" s="160">
        <v>8500</v>
      </c>
      <c r="I673" s="151">
        <f t="shared" si="11"/>
        <v>100</v>
      </c>
    </row>
    <row r="674" spans="1:9" ht="13.5" thickBot="1">
      <c r="A674" s="205" t="s">
        <v>75</v>
      </c>
      <c r="B674" s="206">
        <v>937</v>
      </c>
      <c r="C674" s="207">
        <v>10</v>
      </c>
      <c r="D674" s="207">
        <v>3</v>
      </c>
      <c r="E674" s="208" t="s">
        <v>72</v>
      </c>
      <c r="F674" s="209" t="s">
        <v>74</v>
      </c>
      <c r="G674" s="152">
        <v>8500</v>
      </c>
      <c r="H674" s="152">
        <v>8500</v>
      </c>
      <c r="I674" s="157">
        <f t="shared" si="11"/>
        <v>100</v>
      </c>
    </row>
    <row r="675" spans="1:9" ht="13.5" thickBot="1">
      <c r="A675" s="225" t="s">
        <v>673</v>
      </c>
      <c r="B675" s="226"/>
      <c r="C675" s="226"/>
      <c r="D675" s="226"/>
      <c r="E675" s="226"/>
      <c r="F675" s="227"/>
      <c r="G675" s="153">
        <v>2632160.7999999998</v>
      </c>
      <c r="H675" s="153">
        <v>1953637.8</v>
      </c>
      <c r="I675" s="153">
        <f>H675/G675*100</f>
        <v>74.221825657459846</v>
      </c>
    </row>
  </sheetData>
  <autoFilter ref="A8:I675">
    <filterColumn colId="4"/>
  </autoFilter>
  <mergeCells count="6">
    <mergeCell ref="A675:F675"/>
    <mergeCell ref="B6:F6"/>
    <mergeCell ref="G6:G7"/>
    <mergeCell ref="I6:I7"/>
    <mergeCell ref="A2:I4"/>
    <mergeCell ref="H6:H7"/>
  </mergeCells>
  <pageMargins left="0.98425196850393704" right="0" top="0" bottom="0" header="0.15748031496062992" footer="0.19685039370078741"/>
  <pageSetup paperSize="9" scale="63" orientation="portrait" r:id="rId1"/>
  <rowBreaks count="3" manualBreakCount="3">
    <brk id="518" max="8" man="1"/>
    <brk id="582" max="8" man="1"/>
    <brk id="645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G55"/>
  <sheetViews>
    <sheetView view="pageBreakPreview" zoomScale="80" zoomScaleSheetLayoutView="80" workbookViewId="0">
      <pane xSplit="1" ySplit="4" topLeftCell="B38" activePane="bottomRight" state="frozen"/>
      <selection activeCell="C16" sqref="C16"/>
      <selection pane="topRight" activeCell="C16" sqref="C16"/>
      <selection pane="bottomLeft" activeCell="C16" sqref="C16"/>
      <selection pane="bottomRight" activeCell="E52" sqref="E52"/>
    </sheetView>
  </sheetViews>
  <sheetFormatPr defaultColWidth="9.140625" defaultRowHeight="15.75"/>
  <cols>
    <col min="1" max="1" width="7.28515625" style="31" customWidth="1"/>
    <col min="2" max="2" width="77.7109375" style="31" customWidth="1"/>
    <col min="3" max="3" width="15" style="31" customWidth="1"/>
    <col min="4" max="4" width="13.5703125" style="125" customWidth="1"/>
    <col min="5" max="5" width="13.85546875" style="31" customWidth="1"/>
    <col min="6" max="6" width="13.28515625" style="31" customWidth="1"/>
    <col min="7" max="185" width="9.140625" style="31" customWidth="1"/>
    <col min="186" max="16384" width="9.140625" style="31"/>
  </cols>
  <sheetData>
    <row r="1" spans="1:6">
      <c r="B1" s="113"/>
      <c r="C1" s="113"/>
      <c r="D1" s="198"/>
    </row>
    <row r="2" spans="1:6" ht="33.75" customHeight="1">
      <c r="A2" s="244" t="s">
        <v>718</v>
      </c>
      <c r="B2" s="244"/>
      <c r="C2" s="244"/>
      <c r="D2" s="244"/>
      <c r="E2" s="244"/>
      <c r="F2" s="244"/>
    </row>
    <row r="3" spans="1:6">
      <c r="A3" s="33"/>
      <c r="B3" s="32"/>
      <c r="C3" s="33"/>
      <c r="D3" s="33"/>
    </row>
    <row r="4" spans="1:6" ht="49.5" customHeight="1">
      <c r="A4" s="62" t="s">
        <v>419</v>
      </c>
      <c r="B4" s="34" t="s">
        <v>420</v>
      </c>
      <c r="C4" s="34" t="s">
        <v>309</v>
      </c>
      <c r="D4" s="34" t="s">
        <v>469</v>
      </c>
      <c r="E4" s="114" t="s">
        <v>316</v>
      </c>
      <c r="F4" s="114" t="s">
        <v>314</v>
      </c>
    </row>
    <row r="5" spans="1:6" ht="47.25">
      <c r="A5" s="115">
        <v>1</v>
      </c>
      <c r="B5" s="82" t="s">
        <v>421</v>
      </c>
      <c r="C5" s="116" t="s">
        <v>527</v>
      </c>
      <c r="D5" s="40">
        <f>D7+D8</f>
        <v>1761.6</v>
      </c>
      <c r="E5" s="117">
        <f t="shared" ref="E5" si="0">E7+E8</f>
        <v>764.30000000000007</v>
      </c>
      <c r="F5" s="40">
        <f>E5/D5*100</f>
        <v>43.386693914623073</v>
      </c>
    </row>
    <row r="6" spans="1:6">
      <c r="A6" s="64"/>
      <c r="B6" s="65" t="s">
        <v>437</v>
      </c>
      <c r="C6" s="66"/>
      <c r="D6" s="37"/>
      <c r="E6" s="68"/>
      <c r="F6" s="40"/>
    </row>
    <row r="7" spans="1:6" ht="47.25">
      <c r="A7" s="63"/>
      <c r="B7" s="35" t="s">
        <v>438</v>
      </c>
      <c r="C7" s="36" t="s">
        <v>528</v>
      </c>
      <c r="D7" s="37">
        <v>70</v>
      </c>
      <c r="E7" s="68">
        <v>29.7</v>
      </c>
      <c r="F7" s="37">
        <f>E7/D7*100</f>
        <v>42.428571428571423</v>
      </c>
    </row>
    <row r="8" spans="1:6" ht="31.5">
      <c r="A8" s="63"/>
      <c r="B8" s="35" t="s">
        <v>439</v>
      </c>
      <c r="C8" s="36" t="s">
        <v>529</v>
      </c>
      <c r="D8" s="37">
        <v>1691.6</v>
      </c>
      <c r="E8" s="68">
        <v>734.6</v>
      </c>
      <c r="F8" s="37">
        <f>E8/D8*100</f>
        <v>43.426341924804923</v>
      </c>
    </row>
    <row r="9" spans="1:6" ht="31.5">
      <c r="A9" s="118">
        <v>2</v>
      </c>
      <c r="B9" s="82" t="s">
        <v>422</v>
      </c>
      <c r="C9" s="116" t="s">
        <v>530</v>
      </c>
      <c r="D9" s="40">
        <f>D11+D12+D13+D14</f>
        <v>31458.899999999998</v>
      </c>
      <c r="E9" s="40">
        <f>E11+E12+E13+E14</f>
        <v>7354.3</v>
      </c>
      <c r="F9" s="40">
        <f>E9/D9*100</f>
        <v>23.377486180381389</v>
      </c>
    </row>
    <row r="10" spans="1:6">
      <c r="A10" s="67"/>
      <c r="B10" s="35" t="s">
        <v>437</v>
      </c>
      <c r="C10" s="36"/>
      <c r="D10" s="37"/>
      <c r="E10" s="68"/>
      <c r="F10" s="40"/>
    </row>
    <row r="11" spans="1:6">
      <c r="A11" s="67"/>
      <c r="B11" s="35" t="s">
        <v>440</v>
      </c>
      <c r="C11" s="36" t="s">
        <v>531</v>
      </c>
      <c r="D11" s="37">
        <v>326.10000000000002</v>
      </c>
      <c r="E11" s="68">
        <v>35</v>
      </c>
      <c r="F11" s="37">
        <f t="shared" ref="F11:F52" si="1">E11/D11*100</f>
        <v>10.732904017172645</v>
      </c>
    </row>
    <row r="12" spans="1:6">
      <c r="A12" s="67"/>
      <c r="B12" s="35" t="s">
        <v>441</v>
      </c>
      <c r="C12" s="36" t="s">
        <v>532</v>
      </c>
      <c r="D12" s="37">
        <v>2080</v>
      </c>
      <c r="E12" s="68">
        <v>967.5</v>
      </c>
      <c r="F12" s="37">
        <f t="shared" si="1"/>
        <v>46.51442307692308</v>
      </c>
    </row>
    <row r="13" spans="1:6" ht="31.5">
      <c r="A13" s="67"/>
      <c r="B13" s="35" t="s">
        <v>442</v>
      </c>
      <c r="C13" s="36" t="s">
        <v>533</v>
      </c>
      <c r="D13" s="37">
        <v>28702.1</v>
      </c>
      <c r="E13" s="68">
        <v>6001.1</v>
      </c>
      <c r="F13" s="37">
        <f t="shared" si="1"/>
        <v>20.908226227349221</v>
      </c>
    </row>
    <row r="14" spans="1:6">
      <c r="A14" s="67"/>
      <c r="B14" s="35" t="s">
        <v>566</v>
      </c>
      <c r="C14" s="36" t="s">
        <v>567</v>
      </c>
      <c r="D14" s="37">
        <v>350.7</v>
      </c>
      <c r="E14" s="68">
        <v>350.7</v>
      </c>
      <c r="F14" s="37">
        <f>E14/D14*100</f>
        <v>100</v>
      </c>
    </row>
    <row r="15" spans="1:6" ht="31.5">
      <c r="A15" s="115">
        <v>3</v>
      </c>
      <c r="B15" s="82" t="s">
        <v>423</v>
      </c>
      <c r="C15" s="116" t="s">
        <v>534</v>
      </c>
      <c r="D15" s="117">
        <f t="shared" ref="D15" si="2">SUM(D17:D24)</f>
        <v>355650.2</v>
      </c>
      <c r="E15" s="117">
        <f>SUM(E17:E24)</f>
        <v>261542.80000000002</v>
      </c>
      <c r="F15" s="40">
        <f t="shared" si="1"/>
        <v>73.539337247666396</v>
      </c>
    </row>
    <row r="16" spans="1:6">
      <c r="A16" s="63"/>
      <c r="B16" s="65" t="s">
        <v>437</v>
      </c>
      <c r="C16" s="36"/>
      <c r="D16" s="37"/>
      <c r="E16" s="68"/>
      <c r="F16" s="40"/>
    </row>
    <row r="17" spans="1:6" ht="31.5">
      <c r="A17" s="63"/>
      <c r="B17" s="35" t="s">
        <v>443</v>
      </c>
      <c r="C17" s="36" t="s">
        <v>535</v>
      </c>
      <c r="D17" s="37">
        <v>143864.6</v>
      </c>
      <c r="E17" s="119">
        <v>129037.15</v>
      </c>
      <c r="F17" s="37">
        <f t="shared" si="1"/>
        <v>89.693468719893559</v>
      </c>
    </row>
    <row r="18" spans="1:6" ht="31.5">
      <c r="A18" s="63"/>
      <c r="B18" s="35" t="s">
        <v>444</v>
      </c>
      <c r="C18" s="36" t="s">
        <v>536</v>
      </c>
      <c r="D18" s="37">
        <v>51062.6</v>
      </c>
      <c r="E18" s="119">
        <v>33378.35</v>
      </c>
      <c r="F18" s="37">
        <f t="shared" si="1"/>
        <v>65.36750968419156</v>
      </c>
    </row>
    <row r="19" spans="1:6" ht="31.5">
      <c r="A19" s="63"/>
      <c r="B19" s="35" t="s">
        <v>445</v>
      </c>
      <c r="C19" s="36" t="s">
        <v>537</v>
      </c>
      <c r="D19" s="37">
        <v>8259.5</v>
      </c>
      <c r="E19" s="68">
        <v>6770.7</v>
      </c>
      <c r="F19" s="37">
        <f t="shared" si="1"/>
        <v>81.974695804830802</v>
      </c>
    </row>
    <row r="20" spans="1:6" ht="31.5">
      <c r="A20" s="63"/>
      <c r="B20" s="35" t="s">
        <v>446</v>
      </c>
      <c r="C20" s="36" t="s">
        <v>538</v>
      </c>
      <c r="D20" s="37">
        <v>6179.1</v>
      </c>
      <c r="E20" s="68">
        <v>2072.5</v>
      </c>
      <c r="F20" s="37">
        <f t="shared" si="1"/>
        <v>33.540483241896069</v>
      </c>
    </row>
    <row r="21" spans="1:6">
      <c r="A21" s="63"/>
      <c r="B21" s="35" t="s">
        <v>447</v>
      </c>
      <c r="C21" s="36" t="s">
        <v>539</v>
      </c>
      <c r="D21" s="37">
        <v>87293.2</v>
      </c>
      <c r="E21" s="68">
        <v>64499.5</v>
      </c>
      <c r="F21" s="37">
        <f t="shared" si="1"/>
        <v>73.88834410927771</v>
      </c>
    </row>
    <row r="22" spans="1:6" ht="31.5">
      <c r="A22" s="63"/>
      <c r="B22" s="35" t="s">
        <v>448</v>
      </c>
      <c r="C22" s="36" t="s">
        <v>540</v>
      </c>
      <c r="D22" s="37">
        <v>513</v>
      </c>
      <c r="E22" s="68"/>
      <c r="F22" s="37">
        <f t="shared" si="1"/>
        <v>0</v>
      </c>
    </row>
    <row r="23" spans="1:6">
      <c r="A23" s="63"/>
      <c r="B23" s="120" t="s">
        <v>525</v>
      </c>
      <c r="C23" s="36" t="s">
        <v>541</v>
      </c>
      <c r="D23" s="37">
        <v>930</v>
      </c>
      <c r="E23" s="68">
        <v>930</v>
      </c>
      <c r="F23" s="37">
        <f t="shared" si="1"/>
        <v>100</v>
      </c>
    </row>
    <row r="24" spans="1:6" ht="23.25" customHeight="1">
      <c r="A24" s="63"/>
      <c r="B24" s="120" t="s">
        <v>526</v>
      </c>
      <c r="C24" s="36" t="s">
        <v>542</v>
      </c>
      <c r="D24" s="37">
        <v>57548.2</v>
      </c>
      <c r="E24" s="68">
        <v>24854.6</v>
      </c>
      <c r="F24" s="37">
        <f t="shared" si="1"/>
        <v>43.189187498479534</v>
      </c>
    </row>
    <row r="25" spans="1:6">
      <c r="A25" s="115">
        <v>4</v>
      </c>
      <c r="B25" s="82" t="s">
        <v>424</v>
      </c>
      <c r="C25" s="116" t="s">
        <v>543</v>
      </c>
      <c r="D25" s="40">
        <f t="shared" ref="D25:E25" si="3">D28+D29+D27</f>
        <v>38374.600000000006</v>
      </c>
      <c r="E25" s="117">
        <f t="shared" si="3"/>
        <v>21514.1</v>
      </c>
      <c r="F25" s="40">
        <f t="shared" si="1"/>
        <v>56.063385676984247</v>
      </c>
    </row>
    <row r="26" spans="1:6">
      <c r="A26" s="63"/>
      <c r="B26" s="35" t="s">
        <v>437</v>
      </c>
      <c r="C26" s="36"/>
      <c r="D26" s="37"/>
      <c r="E26" s="68"/>
      <c r="F26" s="40"/>
    </row>
    <row r="27" spans="1:6" ht="31.5">
      <c r="A27" s="63"/>
      <c r="B27" s="35" t="s">
        <v>449</v>
      </c>
      <c r="C27" s="36" t="s">
        <v>544</v>
      </c>
      <c r="D27" s="37">
        <v>5285.3</v>
      </c>
      <c r="E27" s="68">
        <v>2530.3000000000002</v>
      </c>
      <c r="F27" s="37">
        <f t="shared" si="1"/>
        <v>47.874292849980137</v>
      </c>
    </row>
    <row r="28" spans="1:6">
      <c r="A28" s="63"/>
      <c r="B28" s="35" t="s">
        <v>450</v>
      </c>
      <c r="C28" s="36" t="s">
        <v>545</v>
      </c>
      <c r="D28" s="37">
        <v>32298.3</v>
      </c>
      <c r="E28" s="68">
        <v>18983.8</v>
      </c>
      <c r="F28" s="37">
        <f t="shared" si="1"/>
        <v>58.776468111324739</v>
      </c>
    </row>
    <row r="29" spans="1:6" ht="31.5">
      <c r="A29" s="63"/>
      <c r="B29" s="35" t="s">
        <v>451</v>
      </c>
      <c r="C29" s="36" t="s">
        <v>546</v>
      </c>
      <c r="D29" s="37">
        <v>791</v>
      </c>
      <c r="E29" s="68"/>
      <c r="F29" s="37">
        <f t="shared" si="1"/>
        <v>0</v>
      </c>
    </row>
    <row r="30" spans="1:6" ht="31.5">
      <c r="A30" s="115">
        <v>5</v>
      </c>
      <c r="B30" s="82" t="s">
        <v>49</v>
      </c>
      <c r="C30" s="116" t="s">
        <v>547</v>
      </c>
      <c r="D30" s="40">
        <f t="shared" ref="D30:E30" si="4">SUM(D32:D36)</f>
        <v>1405075.4</v>
      </c>
      <c r="E30" s="117">
        <f t="shared" si="4"/>
        <v>1103465.9000000001</v>
      </c>
      <c r="F30" s="40">
        <f t="shared" si="1"/>
        <v>78.534283640579019</v>
      </c>
    </row>
    <row r="31" spans="1:6">
      <c r="A31" s="63"/>
      <c r="B31" s="35" t="s">
        <v>437</v>
      </c>
      <c r="C31" s="36"/>
      <c r="D31" s="37"/>
      <c r="E31" s="68"/>
      <c r="F31" s="40"/>
    </row>
    <row r="32" spans="1:6">
      <c r="A32" s="63"/>
      <c r="B32" s="35" t="s">
        <v>452</v>
      </c>
      <c r="C32" s="36" t="s">
        <v>548</v>
      </c>
      <c r="D32" s="37">
        <v>454072.2</v>
      </c>
      <c r="E32" s="68">
        <f>391428.1+3300.9</f>
        <v>394729</v>
      </c>
      <c r="F32" s="37">
        <f t="shared" si="1"/>
        <v>86.930888964354125</v>
      </c>
    </row>
    <row r="33" spans="1:7">
      <c r="A33" s="63"/>
      <c r="B33" s="35" t="s">
        <v>453</v>
      </c>
      <c r="C33" s="36" t="s">
        <v>549</v>
      </c>
      <c r="D33" s="37">
        <v>871747.1</v>
      </c>
      <c r="E33" s="68">
        <v>641073.6</v>
      </c>
      <c r="F33" s="37">
        <f t="shared" si="1"/>
        <v>73.538942658943171</v>
      </c>
    </row>
    <row r="34" spans="1:7">
      <c r="A34" s="63"/>
      <c r="B34" s="35" t="s">
        <v>454</v>
      </c>
      <c r="C34" s="36" t="s">
        <v>550</v>
      </c>
      <c r="D34" s="37">
        <v>53025.2</v>
      </c>
      <c r="E34" s="68">
        <v>43296.2</v>
      </c>
      <c r="F34" s="37">
        <f t="shared" si="1"/>
        <v>81.652120124016506</v>
      </c>
    </row>
    <row r="35" spans="1:7">
      <c r="A35" s="63"/>
      <c r="B35" s="35" t="s">
        <v>455</v>
      </c>
      <c r="C35" s="36" t="s">
        <v>551</v>
      </c>
      <c r="D35" s="37">
        <v>8728.2000000000007</v>
      </c>
      <c r="E35" s="68">
        <v>8724.5</v>
      </c>
      <c r="F35" s="37">
        <f t="shared" si="1"/>
        <v>99.957608670745387</v>
      </c>
    </row>
    <row r="36" spans="1:7" ht="31.5">
      <c r="A36" s="63"/>
      <c r="B36" s="35" t="s">
        <v>456</v>
      </c>
      <c r="C36" s="36" t="s">
        <v>552</v>
      </c>
      <c r="D36" s="37">
        <v>17502.7</v>
      </c>
      <c r="E36" s="68">
        <f>18943.5-3300.9</f>
        <v>15642.6</v>
      </c>
      <c r="F36" s="37">
        <f t="shared" si="1"/>
        <v>89.372496814777151</v>
      </c>
      <c r="G36" s="199"/>
    </row>
    <row r="37" spans="1:7" ht="31.5">
      <c r="A37" s="115">
        <v>6</v>
      </c>
      <c r="B37" s="82" t="s">
        <v>100</v>
      </c>
      <c r="C37" s="116" t="s">
        <v>553</v>
      </c>
      <c r="D37" s="40">
        <f>D39+D40+D41</f>
        <v>46122.600000000006</v>
      </c>
      <c r="E37" s="117">
        <f t="shared" ref="E37" si="5">E39+E40+E41</f>
        <v>36177.599999999999</v>
      </c>
      <c r="F37" s="40">
        <f t="shared" si="1"/>
        <v>78.437902459965386</v>
      </c>
    </row>
    <row r="38" spans="1:7">
      <c r="A38" s="63"/>
      <c r="B38" s="35" t="s">
        <v>457</v>
      </c>
      <c r="C38" s="36"/>
      <c r="D38" s="37"/>
      <c r="E38" s="68"/>
      <c r="F38" s="40"/>
    </row>
    <row r="39" spans="1:7" ht="31.5">
      <c r="A39" s="63"/>
      <c r="B39" s="35" t="s">
        <v>458</v>
      </c>
      <c r="C39" s="36" t="s">
        <v>554</v>
      </c>
      <c r="D39" s="37">
        <v>21385.5</v>
      </c>
      <c r="E39" s="68">
        <v>16516.5</v>
      </c>
      <c r="F39" s="37">
        <f>E39/D39*100</f>
        <v>77.232236795959878</v>
      </c>
    </row>
    <row r="40" spans="1:7">
      <c r="A40" s="63"/>
      <c r="B40" s="35" t="s">
        <v>459</v>
      </c>
      <c r="C40" s="36" t="s">
        <v>555</v>
      </c>
      <c r="D40" s="37">
        <v>15551.4</v>
      </c>
      <c r="E40" s="68">
        <v>12579.1</v>
      </c>
      <c r="F40" s="37">
        <f t="shared" si="1"/>
        <v>80.887251308563862</v>
      </c>
    </row>
    <row r="41" spans="1:7" ht="31.5">
      <c r="A41" s="63"/>
      <c r="B41" s="35" t="s">
        <v>460</v>
      </c>
      <c r="C41" s="36" t="s">
        <v>556</v>
      </c>
      <c r="D41" s="37">
        <v>9185.7000000000007</v>
      </c>
      <c r="E41" s="68">
        <v>7082</v>
      </c>
      <c r="F41" s="37">
        <f t="shared" si="1"/>
        <v>77.098098130790248</v>
      </c>
    </row>
    <row r="42" spans="1:7" ht="31.5">
      <c r="A42" s="115">
        <v>7</v>
      </c>
      <c r="B42" s="82" t="s">
        <v>38</v>
      </c>
      <c r="C42" s="116" t="s">
        <v>557</v>
      </c>
      <c r="D42" s="40">
        <f t="shared" ref="D42:E42" si="6">D44+D45+D46</f>
        <v>404538.5</v>
      </c>
      <c r="E42" s="117">
        <f t="shared" si="6"/>
        <v>332960.8</v>
      </c>
      <c r="F42" s="40">
        <f t="shared" si="1"/>
        <v>82.306331783007053</v>
      </c>
    </row>
    <row r="43" spans="1:7">
      <c r="A43" s="63"/>
      <c r="B43" s="35" t="s">
        <v>457</v>
      </c>
      <c r="C43" s="36"/>
      <c r="D43" s="37"/>
      <c r="E43" s="68"/>
      <c r="F43" s="40"/>
    </row>
    <row r="44" spans="1:7" ht="31.5">
      <c r="A44" s="63"/>
      <c r="B44" s="35" t="s">
        <v>461</v>
      </c>
      <c r="C44" s="36" t="s">
        <v>558</v>
      </c>
      <c r="D44" s="37">
        <v>210126.9</v>
      </c>
      <c r="E44" s="68">
        <v>183929.7</v>
      </c>
      <c r="F44" s="37">
        <f t="shared" si="1"/>
        <v>87.532676682518996</v>
      </c>
    </row>
    <row r="45" spans="1:7">
      <c r="A45" s="63"/>
      <c r="B45" s="35" t="s">
        <v>462</v>
      </c>
      <c r="C45" s="36" t="s">
        <v>559</v>
      </c>
      <c r="D45" s="37">
        <v>183398.6</v>
      </c>
      <c r="E45" s="68">
        <v>141006.5</v>
      </c>
      <c r="F45" s="37">
        <f t="shared" si="1"/>
        <v>76.88526520922187</v>
      </c>
    </row>
    <row r="46" spans="1:7" ht="31.5">
      <c r="A46" s="63"/>
      <c r="B46" s="35" t="s">
        <v>463</v>
      </c>
      <c r="C46" s="36" t="s">
        <v>560</v>
      </c>
      <c r="D46" s="37">
        <v>11013</v>
      </c>
      <c r="E46" s="68">
        <v>8024.6</v>
      </c>
      <c r="F46" s="37">
        <f t="shared" si="1"/>
        <v>72.864796150004537</v>
      </c>
    </row>
    <row r="47" spans="1:7" ht="31.5">
      <c r="A47" s="115">
        <v>8</v>
      </c>
      <c r="B47" s="82" t="s">
        <v>17</v>
      </c>
      <c r="C47" s="116" t="s">
        <v>561</v>
      </c>
      <c r="D47" s="40">
        <f t="shared" ref="D47:E47" si="7">D49+D50</f>
        <v>7261.6</v>
      </c>
      <c r="E47" s="117">
        <f t="shared" si="7"/>
        <v>7033.4000000000005</v>
      </c>
      <c r="F47" s="40">
        <f t="shared" si="1"/>
        <v>96.857441886085709</v>
      </c>
    </row>
    <row r="48" spans="1:7">
      <c r="A48" s="63"/>
      <c r="B48" s="31" t="s">
        <v>437</v>
      </c>
      <c r="C48" s="36"/>
      <c r="D48" s="37"/>
      <c r="E48" s="68"/>
      <c r="F48" s="40"/>
    </row>
    <row r="49" spans="1:6">
      <c r="A49" s="63"/>
      <c r="B49" s="35" t="s">
        <v>464</v>
      </c>
      <c r="C49" s="36" t="s">
        <v>562</v>
      </c>
      <c r="D49" s="37">
        <v>6877.8</v>
      </c>
      <c r="E49" s="68">
        <v>6712.3</v>
      </c>
      <c r="F49" s="37">
        <f t="shared" si="1"/>
        <v>97.593707290121841</v>
      </c>
    </row>
    <row r="50" spans="1:6">
      <c r="A50" s="63"/>
      <c r="B50" s="35" t="s">
        <v>465</v>
      </c>
      <c r="C50" s="36" t="s">
        <v>563</v>
      </c>
      <c r="D50" s="37">
        <v>383.8</v>
      </c>
      <c r="E50" s="68">
        <v>321.10000000000002</v>
      </c>
      <c r="F50" s="37">
        <f t="shared" si="1"/>
        <v>83.663366336633672</v>
      </c>
    </row>
    <row r="51" spans="1:6" ht="47.25">
      <c r="A51" s="115">
        <v>9</v>
      </c>
      <c r="B51" s="82" t="s">
        <v>5</v>
      </c>
      <c r="C51" s="116" t="s">
        <v>564</v>
      </c>
      <c r="D51" s="121">
        <f>D52</f>
        <v>14285.3</v>
      </c>
      <c r="E51" s="122">
        <f t="shared" ref="E51" si="8">E52</f>
        <v>14039.9</v>
      </c>
      <c r="F51" s="40">
        <f t="shared" si="1"/>
        <v>98.282150182355281</v>
      </c>
    </row>
    <row r="52" spans="1:6">
      <c r="A52" s="63"/>
      <c r="B52" s="35" t="s">
        <v>466</v>
      </c>
      <c r="C52" s="36" t="s">
        <v>565</v>
      </c>
      <c r="D52" s="37">
        <v>14285.3</v>
      </c>
      <c r="E52" s="123">
        <v>14039.9</v>
      </c>
      <c r="F52" s="37">
        <f t="shared" si="1"/>
        <v>98.282150182355281</v>
      </c>
    </row>
    <row r="53" spans="1:6">
      <c r="A53" s="38"/>
      <c r="B53" s="61" t="s">
        <v>425</v>
      </c>
      <c r="C53" s="39"/>
      <c r="D53" s="40">
        <f>D5+D9+D15+D25+D30+D37+D42+D47+D51</f>
        <v>2304528.6999999997</v>
      </c>
      <c r="E53" s="40">
        <f>E5+E9+E15+E25+E30+E37+E42+E47+E51</f>
        <v>1784853.1</v>
      </c>
      <c r="F53" s="40">
        <f>E53/D53*100</f>
        <v>77.449810019723358</v>
      </c>
    </row>
    <row r="54" spans="1:6">
      <c r="A54" s="41"/>
      <c r="B54" s="41"/>
      <c r="C54" s="30"/>
      <c r="D54" s="124"/>
    </row>
    <row r="55" spans="1:6">
      <c r="A55" s="30"/>
      <c r="B55" s="30"/>
      <c r="C55" s="30"/>
      <c r="D55" s="124"/>
    </row>
  </sheetData>
  <mergeCells count="1">
    <mergeCell ref="A2:F2"/>
  </mergeCells>
  <pageMargins left="0.94488188976377963" right="0.19685039370078741" top="0.28000000000000003" bottom="0.15748031496062992" header="0.51" footer="0.19685039370078741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2"/>
  <sheetViews>
    <sheetView view="pageBreakPreview" zoomScale="90" zoomScaleSheetLayoutView="90" workbookViewId="0">
      <selection activeCell="A6" sqref="A6:E6"/>
    </sheetView>
  </sheetViews>
  <sheetFormatPr defaultRowHeight="18.75"/>
  <cols>
    <col min="1" max="1" width="15.5703125" style="45" customWidth="1"/>
    <col min="2" max="2" width="13.85546875" style="45" customWidth="1"/>
    <col min="3" max="3" width="20.140625" style="45" customWidth="1"/>
    <col min="4" max="4" width="25.28515625" style="45" customWidth="1"/>
    <col min="5" max="5" width="55.140625" style="45" customWidth="1"/>
    <col min="6" max="256" width="9.140625" style="45"/>
    <col min="257" max="257" width="15.5703125" style="45" customWidth="1"/>
    <col min="258" max="258" width="13.85546875" style="45" customWidth="1"/>
    <col min="259" max="259" width="20.140625" style="45" customWidth="1"/>
    <col min="260" max="260" width="25.28515625" style="45" customWidth="1"/>
    <col min="261" max="261" width="55.140625" style="45" customWidth="1"/>
    <col min="262" max="512" width="9.140625" style="45"/>
    <col min="513" max="513" width="15.5703125" style="45" customWidth="1"/>
    <col min="514" max="514" width="13.85546875" style="45" customWidth="1"/>
    <col min="515" max="515" width="20.140625" style="45" customWidth="1"/>
    <col min="516" max="516" width="25.28515625" style="45" customWidth="1"/>
    <col min="517" max="517" width="55.140625" style="45" customWidth="1"/>
    <col min="518" max="768" width="9.140625" style="45"/>
    <col min="769" max="769" width="15.5703125" style="45" customWidth="1"/>
    <col min="770" max="770" width="13.85546875" style="45" customWidth="1"/>
    <col min="771" max="771" width="20.140625" style="45" customWidth="1"/>
    <col min="772" max="772" width="25.28515625" style="45" customWidth="1"/>
    <col min="773" max="773" width="55.140625" style="45" customWidth="1"/>
    <col min="774" max="1024" width="9.140625" style="45"/>
    <col min="1025" max="1025" width="15.5703125" style="45" customWidth="1"/>
    <col min="1026" max="1026" width="13.85546875" style="45" customWidth="1"/>
    <col min="1027" max="1027" width="20.140625" style="45" customWidth="1"/>
    <col min="1028" max="1028" width="25.28515625" style="45" customWidth="1"/>
    <col min="1029" max="1029" width="55.140625" style="45" customWidth="1"/>
    <col min="1030" max="1280" width="9.140625" style="45"/>
    <col min="1281" max="1281" width="15.5703125" style="45" customWidth="1"/>
    <col min="1282" max="1282" width="13.85546875" style="45" customWidth="1"/>
    <col min="1283" max="1283" width="20.140625" style="45" customWidth="1"/>
    <col min="1284" max="1284" width="25.28515625" style="45" customWidth="1"/>
    <col min="1285" max="1285" width="55.140625" style="45" customWidth="1"/>
    <col min="1286" max="1536" width="9.140625" style="45"/>
    <col min="1537" max="1537" width="15.5703125" style="45" customWidth="1"/>
    <col min="1538" max="1538" width="13.85546875" style="45" customWidth="1"/>
    <col min="1539" max="1539" width="20.140625" style="45" customWidth="1"/>
    <col min="1540" max="1540" width="25.28515625" style="45" customWidth="1"/>
    <col min="1541" max="1541" width="55.140625" style="45" customWidth="1"/>
    <col min="1542" max="1792" width="9.140625" style="45"/>
    <col min="1793" max="1793" width="15.5703125" style="45" customWidth="1"/>
    <col min="1794" max="1794" width="13.85546875" style="45" customWidth="1"/>
    <col min="1795" max="1795" width="20.140625" style="45" customWidth="1"/>
    <col min="1796" max="1796" width="25.28515625" style="45" customWidth="1"/>
    <col min="1797" max="1797" width="55.140625" style="45" customWidth="1"/>
    <col min="1798" max="2048" width="9.140625" style="45"/>
    <col min="2049" max="2049" width="15.5703125" style="45" customWidth="1"/>
    <col min="2050" max="2050" width="13.85546875" style="45" customWidth="1"/>
    <col min="2051" max="2051" width="20.140625" style="45" customWidth="1"/>
    <col min="2052" max="2052" width="25.28515625" style="45" customWidth="1"/>
    <col min="2053" max="2053" width="55.140625" style="45" customWidth="1"/>
    <col min="2054" max="2304" width="9.140625" style="45"/>
    <col min="2305" max="2305" width="15.5703125" style="45" customWidth="1"/>
    <col min="2306" max="2306" width="13.85546875" style="45" customWidth="1"/>
    <col min="2307" max="2307" width="20.140625" style="45" customWidth="1"/>
    <col min="2308" max="2308" width="25.28515625" style="45" customWidth="1"/>
    <col min="2309" max="2309" width="55.140625" style="45" customWidth="1"/>
    <col min="2310" max="2560" width="9.140625" style="45"/>
    <col min="2561" max="2561" width="15.5703125" style="45" customWidth="1"/>
    <col min="2562" max="2562" width="13.85546875" style="45" customWidth="1"/>
    <col min="2563" max="2563" width="20.140625" style="45" customWidth="1"/>
    <col min="2564" max="2564" width="25.28515625" style="45" customWidth="1"/>
    <col min="2565" max="2565" width="55.140625" style="45" customWidth="1"/>
    <col min="2566" max="2816" width="9.140625" style="45"/>
    <col min="2817" max="2817" width="15.5703125" style="45" customWidth="1"/>
    <col min="2818" max="2818" width="13.85546875" style="45" customWidth="1"/>
    <col min="2819" max="2819" width="20.140625" style="45" customWidth="1"/>
    <col min="2820" max="2820" width="25.28515625" style="45" customWidth="1"/>
    <col min="2821" max="2821" width="55.140625" style="45" customWidth="1"/>
    <col min="2822" max="3072" width="9.140625" style="45"/>
    <col min="3073" max="3073" width="15.5703125" style="45" customWidth="1"/>
    <col min="3074" max="3074" width="13.85546875" style="45" customWidth="1"/>
    <col min="3075" max="3075" width="20.140625" style="45" customWidth="1"/>
    <col min="3076" max="3076" width="25.28515625" style="45" customWidth="1"/>
    <col min="3077" max="3077" width="55.140625" style="45" customWidth="1"/>
    <col min="3078" max="3328" width="9.140625" style="45"/>
    <col min="3329" max="3329" width="15.5703125" style="45" customWidth="1"/>
    <col min="3330" max="3330" width="13.85546875" style="45" customWidth="1"/>
    <col min="3331" max="3331" width="20.140625" style="45" customWidth="1"/>
    <col min="3332" max="3332" width="25.28515625" style="45" customWidth="1"/>
    <col min="3333" max="3333" width="55.140625" style="45" customWidth="1"/>
    <col min="3334" max="3584" width="9.140625" style="45"/>
    <col min="3585" max="3585" width="15.5703125" style="45" customWidth="1"/>
    <col min="3586" max="3586" width="13.85546875" style="45" customWidth="1"/>
    <col min="3587" max="3587" width="20.140625" style="45" customWidth="1"/>
    <col min="3588" max="3588" width="25.28515625" style="45" customWidth="1"/>
    <col min="3589" max="3589" width="55.140625" style="45" customWidth="1"/>
    <col min="3590" max="3840" width="9.140625" style="45"/>
    <col min="3841" max="3841" width="15.5703125" style="45" customWidth="1"/>
    <col min="3842" max="3842" width="13.85546875" style="45" customWidth="1"/>
    <col min="3843" max="3843" width="20.140625" style="45" customWidth="1"/>
    <col min="3844" max="3844" width="25.28515625" style="45" customWidth="1"/>
    <col min="3845" max="3845" width="55.140625" style="45" customWidth="1"/>
    <col min="3846" max="4096" width="9.140625" style="45"/>
    <col min="4097" max="4097" width="15.5703125" style="45" customWidth="1"/>
    <col min="4098" max="4098" width="13.85546875" style="45" customWidth="1"/>
    <col min="4099" max="4099" width="20.140625" style="45" customWidth="1"/>
    <col min="4100" max="4100" width="25.28515625" style="45" customWidth="1"/>
    <col min="4101" max="4101" width="55.140625" style="45" customWidth="1"/>
    <col min="4102" max="4352" width="9.140625" style="45"/>
    <col min="4353" max="4353" width="15.5703125" style="45" customWidth="1"/>
    <col min="4354" max="4354" width="13.85546875" style="45" customWidth="1"/>
    <col min="4355" max="4355" width="20.140625" style="45" customWidth="1"/>
    <col min="4356" max="4356" width="25.28515625" style="45" customWidth="1"/>
    <col min="4357" max="4357" width="55.140625" style="45" customWidth="1"/>
    <col min="4358" max="4608" width="9.140625" style="45"/>
    <col min="4609" max="4609" width="15.5703125" style="45" customWidth="1"/>
    <col min="4610" max="4610" width="13.85546875" style="45" customWidth="1"/>
    <col min="4611" max="4611" width="20.140625" style="45" customWidth="1"/>
    <col min="4612" max="4612" width="25.28515625" style="45" customWidth="1"/>
    <col min="4613" max="4613" width="55.140625" style="45" customWidth="1"/>
    <col min="4614" max="4864" width="9.140625" style="45"/>
    <col min="4865" max="4865" width="15.5703125" style="45" customWidth="1"/>
    <col min="4866" max="4866" width="13.85546875" style="45" customWidth="1"/>
    <col min="4867" max="4867" width="20.140625" style="45" customWidth="1"/>
    <col min="4868" max="4868" width="25.28515625" style="45" customWidth="1"/>
    <col min="4869" max="4869" width="55.140625" style="45" customWidth="1"/>
    <col min="4870" max="5120" width="9.140625" style="45"/>
    <col min="5121" max="5121" width="15.5703125" style="45" customWidth="1"/>
    <col min="5122" max="5122" width="13.85546875" style="45" customWidth="1"/>
    <col min="5123" max="5123" width="20.140625" style="45" customWidth="1"/>
    <col min="5124" max="5124" width="25.28515625" style="45" customWidth="1"/>
    <col min="5125" max="5125" width="55.140625" style="45" customWidth="1"/>
    <col min="5126" max="5376" width="9.140625" style="45"/>
    <col min="5377" max="5377" width="15.5703125" style="45" customWidth="1"/>
    <col min="5378" max="5378" width="13.85546875" style="45" customWidth="1"/>
    <col min="5379" max="5379" width="20.140625" style="45" customWidth="1"/>
    <col min="5380" max="5380" width="25.28515625" style="45" customWidth="1"/>
    <col min="5381" max="5381" width="55.140625" style="45" customWidth="1"/>
    <col min="5382" max="5632" width="9.140625" style="45"/>
    <col min="5633" max="5633" width="15.5703125" style="45" customWidth="1"/>
    <col min="5634" max="5634" width="13.85546875" style="45" customWidth="1"/>
    <col min="5635" max="5635" width="20.140625" style="45" customWidth="1"/>
    <col min="5636" max="5636" width="25.28515625" style="45" customWidth="1"/>
    <col min="5637" max="5637" width="55.140625" style="45" customWidth="1"/>
    <col min="5638" max="5888" width="9.140625" style="45"/>
    <col min="5889" max="5889" width="15.5703125" style="45" customWidth="1"/>
    <col min="5890" max="5890" width="13.85546875" style="45" customWidth="1"/>
    <col min="5891" max="5891" width="20.140625" style="45" customWidth="1"/>
    <col min="5892" max="5892" width="25.28515625" style="45" customWidth="1"/>
    <col min="5893" max="5893" width="55.140625" style="45" customWidth="1"/>
    <col min="5894" max="6144" width="9.140625" style="45"/>
    <col min="6145" max="6145" width="15.5703125" style="45" customWidth="1"/>
    <col min="6146" max="6146" width="13.85546875" style="45" customWidth="1"/>
    <col min="6147" max="6147" width="20.140625" style="45" customWidth="1"/>
    <col min="6148" max="6148" width="25.28515625" style="45" customWidth="1"/>
    <col min="6149" max="6149" width="55.140625" style="45" customWidth="1"/>
    <col min="6150" max="6400" width="9.140625" style="45"/>
    <col min="6401" max="6401" width="15.5703125" style="45" customWidth="1"/>
    <col min="6402" max="6402" width="13.85546875" style="45" customWidth="1"/>
    <col min="6403" max="6403" width="20.140625" style="45" customWidth="1"/>
    <col min="6404" max="6404" width="25.28515625" style="45" customWidth="1"/>
    <col min="6405" max="6405" width="55.140625" style="45" customWidth="1"/>
    <col min="6406" max="6656" width="9.140625" style="45"/>
    <col min="6657" max="6657" width="15.5703125" style="45" customWidth="1"/>
    <col min="6658" max="6658" width="13.85546875" style="45" customWidth="1"/>
    <col min="6659" max="6659" width="20.140625" style="45" customWidth="1"/>
    <col min="6660" max="6660" width="25.28515625" style="45" customWidth="1"/>
    <col min="6661" max="6661" width="55.140625" style="45" customWidth="1"/>
    <col min="6662" max="6912" width="9.140625" style="45"/>
    <col min="6913" max="6913" width="15.5703125" style="45" customWidth="1"/>
    <col min="6914" max="6914" width="13.85546875" style="45" customWidth="1"/>
    <col min="6915" max="6915" width="20.140625" style="45" customWidth="1"/>
    <col min="6916" max="6916" width="25.28515625" style="45" customWidth="1"/>
    <col min="6917" max="6917" width="55.140625" style="45" customWidth="1"/>
    <col min="6918" max="7168" width="9.140625" style="45"/>
    <col min="7169" max="7169" width="15.5703125" style="45" customWidth="1"/>
    <col min="7170" max="7170" width="13.85546875" style="45" customWidth="1"/>
    <col min="7171" max="7171" width="20.140625" style="45" customWidth="1"/>
    <col min="7172" max="7172" width="25.28515625" style="45" customWidth="1"/>
    <col min="7173" max="7173" width="55.140625" style="45" customWidth="1"/>
    <col min="7174" max="7424" width="9.140625" style="45"/>
    <col min="7425" max="7425" width="15.5703125" style="45" customWidth="1"/>
    <col min="7426" max="7426" width="13.85546875" style="45" customWidth="1"/>
    <col min="7427" max="7427" width="20.140625" style="45" customWidth="1"/>
    <col min="7428" max="7428" width="25.28515625" style="45" customWidth="1"/>
    <col min="7429" max="7429" width="55.140625" style="45" customWidth="1"/>
    <col min="7430" max="7680" width="9.140625" style="45"/>
    <col min="7681" max="7681" width="15.5703125" style="45" customWidth="1"/>
    <col min="7682" max="7682" width="13.85546875" style="45" customWidth="1"/>
    <col min="7683" max="7683" width="20.140625" style="45" customWidth="1"/>
    <col min="7684" max="7684" width="25.28515625" style="45" customWidth="1"/>
    <col min="7685" max="7685" width="55.140625" style="45" customWidth="1"/>
    <col min="7686" max="7936" width="9.140625" style="45"/>
    <col min="7937" max="7937" width="15.5703125" style="45" customWidth="1"/>
    <col min="7938" max="7938" width="13.85546875" style="45" customWidth="1"/>
    <col min="7939" max="7939" width="20.140625" style="45" customWidth="1"/>
    <col min="7940" max="7940" width="25.28515625" style="45" customWidth="1"/>
    <col min="7941" max="7941" width="55.140625" style="45" customWidth="1"/>
    <col min="7942" max="8192" width="9.140625" style="45"/>
    <col min="8193" max="8193" width="15.5703125" style="45" customWidth="1"/>
    <col min="8194" max="8194" width="13.85546875" style="45" customWidth="1"/>
    <col min="8195" max="8195" width="20.140625" style="45" customWidth="1"/>
    <col min="8196" max="8196" width="25.28515625" style="45" customWidth="1"/>
    <col min="8197" max="8197" width="55.140625" style="45" customWidth="1"/>
    <col min="8198" max="8448" width="9.140625" style="45"/>
    <col min="8449" max="8449" width="15.5703125" style="45" customWidth="1"/>
    <col min="8450" max="8450" width="13.85546875" style="45" customWidth="1"/>
    <col min="8451" max="8451" width="20.140625" style="45" customWidth="1"/>
    <col min="8452" max="8452" width="25.28515625" style="45" customWidth="1"/>
    <col min="8453" max="8453" width="55.140625" style="45" customWidth="1"/>
    <col min="8454" max="8704" width="9.140625" style="45"/>
    <col min="8705" max="8705" width="15.5703125" style="45" customWidth="1"/>
    <col min="8706" max="8706" width="13.85546875" style="45" customWidth="1"/>
    <col min="8707" max="8707" width="20.140625" style="45" customWidth="1"/>
    <col min="8708" max="8708" width="25.28515625" style="45" customWidth="1"/>
    <col min="8709" max="8709" width="55.140625" style="45" customWidth="1"/>
    <col min="8710" max="8960" width="9.140625" style="45"/>
    <col min="8961" max="8961" width="15.5703125" style="45" customWidth="1"/>
    <col min="8962" max="8962" width="13.85546875" style="45" customWidth="1"/>
    <col min="8963" max="8963" width="20.140625" style="45" customWidth="1"/>
    <col min="8964" max="8964" width="25.28515625" style="45" customWidth="1"/>
    <col min="8965" max="8965" width="55.140625" style="45" customWidth="1"/>
    <col min="8966" max="9216" width="9.140625" style="45"/>
    <col min="9217" max="9217" width="15.5703125" style="45" customWidth="1"/>
    <col min="9218" max="9218" width="13.85546875" style="45" customWidth="1"/>
    <col min="9219" max="9219" width="20.140625" style="45" customWidth="1"/>
    <col min="9220" max="9220" width="25.28515625" style="45" customWidth="1"/>
    <col min="9221" max="9221" width="55.140625" style="45" customWidth="1"/>
    <col min="9222" max="9472" width="9.140625" style="45"/>
    <col min="9473" max="9473" width="15.5703125" style="45" customWidth="1"/>
    <col min="9474" max="9474" width="13.85546875" style="45" customWidth="1"/>
    <col min="9475" max="9475" width="20.140625" style="45" customWidth="1"/>
    <col min="9476" max="9476" width="25.28515625" style="45" customWidth="1"/>
    <col min="9477" max="9477" width="55.140625" style="45" customWidth="1"/>
    <col min="9478" max="9728" width="9.140625" style="45"/>
    <col min="9729" max="9729" width="15.5703125" style="45" customWidth="1"/>
    <col min="9730" max="9730" width="13.85546875" style="45" customWidth="1"/>
    <col min="9731" max="9731" width="20.140625" style="45" customWidth="1"/>
    <col min="9732" max="9732" width="25.28515625" style="45" customWidth="1"/>
    <col min="9733" max="9733" width="55.140625" style="45" customWidth="1"/>
    <col min="9734" max="9984" width="9.140625" style="45"/>
    <col min="9985" max="9985" width="15.5703125" style="45" customWidth="1"/>
    <col min="9986" max="9986" width="13.85546875" style="45" customWidth="1"/>
    <col min="9987" max="9987" width="20.140625" style="45" customWidth="1"/>
    <col min="9988" max="9988" width="25.28515625" style="45" customWidth="1"/>
    <col min="9989" max="9989" width="55.140625" style="45" customWidth="1"/>
    <col min="9990" max="10240" width="9.140625" style="45"/>
    <col min="10241" max="10241" width="15.5703125" style="45" customWidth="1"/>
    <col min="10242" max="10242" width="13.85546875" style="45" customWidth="1"/>
    <col min="10243" max="10243" width="20.140625" style="45" customWidth="1"/>
    <col min="10244" max="10244" width="25.28515625" style="45" customWidth="1"/>
    <col min="10245" max="10245" width="55.140625" style="45" customWidth="1"/>
    <col min="10246" max="10496" width="9.140625" style="45"/>
    <col min="10497" max="10497" width="15.5703125" style="45" customWidth="1"/>
    <col min="10498" max="10498" width="13.85546875" style="45" customWidth="1"/>
    <col min="10499" max="10499" width="20.140625" style="45" customWidth="1"/>
    <col min="10500" max="10500" width="25.28515625" style="45" customWidth="1"/>
    <col min="10501" max="10501" width="55.140625" style="45" customWidth="1"/>
    <col min="10502" max="10752" width="9.140625" style="45"/>
    <col min="10753" max="10753" width="15.5703125" style="45" customWidth="1"/>
    <col min="10754" max="10754" width="13.85546875" style="45" customWidth="1"/>
    <col min="10755" max="10755" width="20.140625" style="45" customWidth="1"/>
    <col min="10756" max="10756" width="25.28515625" style="45" customWidth="1"/>
    <col min="10757" max="10757" width="55.140625" style="45" customWidth="1"/>
    <col min="10758" max="11008" width="9.140625" style="45"/>
    <col min="11009" max="11009" width="15.5703125" style="45" customWidth="1"/>
    <col min="11010" max="11010" width="13.85546875" style="45" customWidth="1"/>
    <col min="11011" max="11011" width="20.140625" style="45" customWidth="1"/>
    <col min="11012" max="11012" width="25.28515625" style="45" customWidth="1"/>
    <col min="11013" max="11013" width="55.140625" style="45" customWidth="1"/>
    <col min="11014" max="11264" width="9.140625" style="45"/>
    <col min="11265" max="11265" width="15.5703125" style="45" customWidth="1"/>
    <col min="11266" max="11266" width="13.85546875" style="45" customWidth="1"/>
    <col min="11267" max="11267" width="20.140625" style="45" customWidth="1"/>
    <col min="11268" max="11268" width="25.28515625" style="45" customWidth="1"/>
    <col min="11269" max="11269" width="55.140625" style="45" customWidth="1"/>
    <col min="11270" max="11520" width="9.140625" style="45"/>
    <col min="11521" max="11521" width="15.5703125" style="45" customWidth="1"/>
    <col min="11522" max="11522" width="13.85546875" style="45" customWidth="1"/>
    <col min="11523" max="11523" width="20.140625" style="45" customWidth="1"/>
    <col min="11524" max="11524" width="25.28515625" style="45" customWidth="1"/>
    <col min="11525" max="11525" width="55.140625" style="45" customWidth="1"/>
    <col min="11526" max="11776" width="9.140625" style="45"/>
    <col min="11777" max="11777" width="15.5703125" style="45" customWidth="1"/>
    <col min="11778" max="11778" width="13.85546875" style="45" customWidth="1"/>
    <col min="11779" max="11779" width="20.140625" style="45" customWidth="1"/>
    <col min="11780" max="11780" width="25.28515625" style="45" customWidth="1"/>
    <col min="11781" max="11781" width="55.140625" style="45" customWidth="1"/>
    <col min="11782" max="12032" width="9.140625" style="45"/>
    <col min="12033" max="12033" width="15.5703125" style="45" customWidth="1"/>
    <col min="12034" max="12034" width="13.85546875" style="45" customWidth="1"/>
    <col min="12035" max="12035" width="20.140625" style="45" customWidth="1"/>
    <col min="12036" max="12036" width="25.28515625" style="45" customWidth="1"/>
    <col min="12037" max="12037" width="55.140625" style="45" customWidth="1"/>
    <col min="12038" max="12288" width="9.140625" style="45"/>
    <col min="12289" max="12289" width="15.5703125" style="45" customWidth="1"/>
    <col min="12290" max="12290" width="13.85546875" style="45" customWidth="1"/>
    <col min="12291" max="12291" width="20.140625" style="45" customWidth="1"/>
    <col min="12292" max="12292" width="25.28515625" style="45" customWidth="1"/>
    <col min="12293" max="12293" width="55.140625" style="45" customWidth="1"/>
    <col min="12294" max="12544" width="9.140625" style="45"/>
    <col min="12545" max="12545" width="15.5703125" style="45" customWidth="1"/>
    <col min="12546" max="12546" width="13.85546875" style="45" customWidth="1"/>
    <col min="12547" max="12547" width="20.140625" style="45" customWidth="1"/>
    <col min="12548" max="12548" width="25.28515625" style="45" customWidth="1"/>
    <col min="12549" max="12549" width="55.140625" style="45" customWidth="1"/>
    <col min="12550" max="12800" width="9.140625" style="45"/>
    <col min="12801" max="12801" width="15.5703125" style="45" customWidth="1"/>
    <col min="12802" max="12802" width="13.85546875" style="45" customWidth="1"/>
    <col min="12803" max="12803" width="20.140625" style="45" customWidth="1"/>
    <col min="12804" max="12804" width="25.28515625" style="45" customWidth="1"/>
    <col min="12805" max="12805" width="55.140625" style="45" customWidth="1"/>
    <col min="12806" max="13056" width="9.140625" style="45"/>
    <col min="13057" max="13057" width="15.5703125" style="45" customWidth="1"/>
    <col min="13058" max="13058" width="13.85546875" style="45" customWidth="1"/>
    <col min="13059" max="13059" width="20.140625" style="45" customWidth="1"/>
    <col min="13060" max="13060" width="25.28515625" style="45" customWidth="1"/>
    <col min="13061" max="13061" width="55.140625" style="45" customWidth="1"/>
    <col min="13062" max="13312" width="9.140625" style="45"/>
    <col min="13313" max="13313" width="15.5703125" style="45" customWidth="1"/>
    <col min="13314" max="13314" width="13.85546875" style="45" customWidth="1"/>
    <col min="13315" max="13315" width="20.140625" style="45" customWidth="1"/>
    <col min="13316" max="13316" width="25.28515625" style="45" customWidth="1"/>
    <col min="13317" max="13317" width="55.140625" style="45" customWidth="1"/>
    <col min="13318" max="13568" width="9.140625" style="45"/>
    <col min="13569" max="13569" width="15.5703125" style="45" customWidth="1"/>
    <col min="13570" max="13570" width="13.85546875" style="45" customWidth="1"/>
    <col min="13571" max="13571" width="20.140625" style="45" customWidth="1"/>
    <col min="13572" max="13572" width="25.28515625" style="45" customWidth="1"/>
    <col min="13573" max="13573" width="55.140625" style="45" customWidth="1"/>
    <col min="13574" max="13824" width="9.140625" style="45"/>
    <col min="13825" max="13825" width="15.5703125" style="45" customWidth="1"/>
    <col min="13826" max="13826" width="13.85546875" style="45" customWidth="1"/>
    <col min="13827" max="13827" width="20.140625" style="45" customWidth="1"/>
    <col min="13828" max="13828" width="25.28515625" style="45" customWidth="1"/>
    <col min="13829" max="13829" width="55.140625" style="45" customWidth="1"/>
    <col min="13830" max="14080" width="9.140625" style="45"/>
    <col min="14081" max="14081" width="15.5703125" style="45" customWidth="1"/>
    <col min="14082" max="14082" width="13.85546875" style="45" customWidth="1"/>
    <col min="14083" max="14083" width="20.140625" style="45" customWidth="1"/>
    <col min="14084" max="14084" width="25.28515625" style="45" customWidth="1"/>
    <col min="14085" max="14085" width="55.140625" style="45" customWidth="1"/>
    <col min="14086" max="14336" width="9.140625" style="45"/>
    <col min="14337" max="14337" width="15.5703125" style="45" customWidth="1"/>
    <col min="14338" max="14338" width="13.85546875" style="45" customWidth="1"/>
    <col min="14339" max="14339" width="20.140625" style="45" customWidth="1"/>
    <col min="14340" max="14340" width="25.28515625" style="45" customWidth="1"/>
    <col min="14341" max="14341" width="55.140625" style="45" customWidth="1"/>
    <col min="14342" max="14592" width="9.140625" style="45"/>
    <col min="14593" max="14593" width="15.5703125" style="45" customWidth="1"/>
    <col min="14594" max="14594" width="13.85546875" style="45" customWidth="1"/>
    <col min="14595" max="14595" width="20.140625" style="45" customWidth="1"/>
    <col min="14596" max="14596" width="25.28515625" style="45" customWidth="1"/>
    <col min="14597" max="14597" width="55.140625" style="45" customWidth="1"/>
    <col min="14598" max="14848" width="9.140625" style="45"/>
    <col min="14849" max="14849" width="15.5703125" style="45" customWidth="1"/>
    <col min="14850" max="14850" width="13.85546875" style="45" customWidth="1"/>
    <col min="14851" max="14851" width="20.140625" style="45" customWidth="1"/>
    <col min="14852" max="14852" width="25.28515625" style="45" customWidth="1"/>
    <col min="14853" max="14853" width="55.140625" style="45" customWidth="1"/>
    <col min="14854" max="15104" width="9.140625" style="45"/>
    <col min="15105" max="15105" width="15.5703125" style="45" customWidth="1"/>
    <col min="15106" max="15106" width="13.85546875" style="45" customWidth="1"/>
    <col min="15107" max="15107" width="20.140625" style="45" customWidth="1"/>
    <col min="15108" max="15108" width="25.28515625" style="45" customWidth="1"/>
    <col min="15109" max="15109" width="55.140625" style="45" customWidth="1"/>
    <col min="15110" max="15360" width="9.140625" style="45"/>
    <col min="15361" max="15361" width="15.5703125" style="45" customWidth="1"/>
    <col min="15362" max="15362" width="13.85546875" style="45" customWidth="1"/>
    <col min="15363" max="15363" width="20.140625" style="45" customWidth="1"/>
    <col min="15364" max="15364" width="25.28515625" style="45" customWidth="1"/>
    <col min="15365" max="15365" width="55.140625" style="45" customWidth="1"/>
    <col min="15366" max="15616" width="9.140625" style="45"/>
    <col min="15617" max="15617" width="15.5703125" style="45" customWidth="1"/>
    <col min="15618" max="15618" width="13.85546875" style="45" customWidth="1"/>
    <col min="15619" max="15619" width="20.140625" style="45" customWidth="1"/>
    <col min="15620" max="15620" width="25.28515625" style="45" customWidth="1"/>
    <col min="15621" max="15621" width="55.140625" style="45" customWidth="1"/>
    <col min="15622" max="15872" width="9.140625" style="45"/>
    <col min="15873" max="15873" width="15.5703125" style="45" customWidth="1"/>
    <col min="15874" max="15874" width="13.85546875" style="45" customWidth="1"/>
    <col min="15875" max="15875" width="20.140625" style="45" customWidth="1"/>
    <col min="15876" max="15876" width="25.28515625" style="45" customWidth="1"/>
    <col min="15877" max="15877" width="55.140625" style="45" customWidth="1"/>
    <col min="15878" max="16128" width="9.140625" style="45"/>
    <col min="16129" max="16129" width="15.5703125" style="45" customWidth="1"/>
    <col min="16130" max="16130" width="13.85546875" style="45" customWidth="1"/>
    <col min="16131" max="16131" width="20.140625" style="45" customWidth="1"/>
    <col min="16132" max="16132" width="25.28515625" style="45" customWidth="1"/>
    <col min="16133" max="16133" width="55.140625" style="45" customWidth="1"/>
    <col min="16134" max="16384" width="9.140625" style="45"/>
  </cols>
  <sheetData>
    <row r="1" spans="1:12">
      <c r="A1" s="247"/>
      <c r="B1" s="247"/>
      <c r="C1" s="247"/>
      <c r="D1" s="247"/>
      <c r="E1" s="247"/>
    </row>
    <row r="2" spans="1:12">
      <c r="A2" s="259" t="s">
        <v>722</v>
      </c>
      <c r="B2" s="259"/>
      <c r="C2" s="259"/>
      <c r="D2" s="259"/>
      <c r="E2" s="259"/>
    </row>
    <row r="3" spans="1:12">
      <c r="A3" s="257"/>
      <c r="B3" s="257"/>
      <c r="C3" s="257"/>
      <c r="D3" s="257"/>
      <c r="E3" s="258" t="s">
        <v>723</v>
      </c>
    </row>
    <row r="4" spans="1:12">
      <c r="A4" s="257"/>
      <c r="B4" s="257"/>
      <c r="C4" s="257"/>
      <c r="D4" s="257"/>
      <c r="E4" s="258" t="s">
        <v>724</v>
      </c>
    </row>
    <row r="5" spans="1:12">
      <c r="A5" s="257"/>
      <c r="B5" s="257"/>
      <c r="C5" s="257"/>
      <c r="D5" s="257"/>
      <c r="E5" s="258"/>
    </row>
    <row r="6" spans="1:12">
      <c r="A6" s="247" t="s">
        <v>725</v>
      </c>
      <c r="B6" s="247"/>
      <c r="C6" s="247"/>
      <c r="D6" s="247"/>
      <c r="E6" s="247"/>
    </row>
    <row r="7" spans="1:12">
      <c r="A7" s="247" t="s">
        <v>721</v>
      </c>
      <c r="B7" s="247"/>
      <c r="C7" s="247"/>
      <c r="D7" s="247"/>
      <c r="E7" s="247"/>
    </row>
    <row r="8" spans="1:12">
      <c r="A8" s="247" t="s">
        <v>430</v>
      </c>
      <c r="B8" s="247"/>
      <c r="C8" s="247"/>
      <c r="D8" s="247"/>
      <c r="E8" s="247"/>
    </row>
    <row r="9" spans="1:12">
      <c r="A9" s="247" t="s">
        <v>719</v>
      </c>
      <c r="B9" s="247"/>
      <c r="C9" s="247"/>
      <c r="D9" s="247"/>
      <c r="E9" s="247"/>
    </row>
    <row r="10" spans="1:12" ht="18.75" customHeight="1">
      <c r="A10" s="247"/>
      <c r="B10" s="247"/>
      <c r="C10" s="247"/>
      <c r="D10" s="247"/>
      <c r="E10" s="247"/>
    </row>
    <row r="11" spans="1:12" hidden="1">
      <c r="A11" s="46"/>
    </row>
    <row r="12" spans="1:12">
      <c r="A12" s="248" t="s">
        <v>431</v>
      </c>
      <c r="B12" s="251" t="s">
        <v>432</v>
      </c>
      <c r="C12" s="254" t="s">
        <v>433</v>
      </c>
      <c r="D12" s="248" t="s">
        <v>434</v>
      </c>
      <c r="E12" s="248" t="s">
        <v>435</v>
      </c>
    </row>
    <row r="13" spans="1:12">
      <c r="A13" s="249"/>
      <c r="B13" s="252"/>
      <c r="C13" s="255"/>
      <c r="D13" s="249"/>
      <c r="E13" s="249"/>
    </row>
    <row r="14" spans="1:12">
      <c r="A14" s="250"/>
      <c r="B14" s="253"/>
      <c r="C14" s="256"/>
      <c r="D14" s="250"/>
      <c r="E14" s="250"/>
      <c r="F14" s="47"/>
      <c r="G14" s="47"/>
      <c r="H14" s="47"/>
      <c r="I14" s="47"/>
      <c r="J14" s="47"/>
      <c r="K14" s="47"/>
      <c r="L14" s="47"/>
    </row>
    <row r="15" spans="1:12">
      <c r="A15" s="48">
        <v>1</v>
      </c>
      <c r="B15" s="48">
        <v>2</v>
      </c>
      <c r="C15" s="49">
        <v>3</v>
      </c>
      <c r="D15" s="48">
        <v>4</v>
      </c>
      <c r="E15" s="48">
        <v>5</v>
      </c>
      <c r="F15" s="47"/>
      <c r="G15" s="47"/>
      <c r="H15" s="47"/>
      <c r="I15" s="47"/>
      <c r="J15" s="47"/>
      <c r="K15" s="47"/>
      <c r="L15" s="47"/>
    </row>
    <row r="16" spans="1:12" ht="56.25">
      <c r="A16" s="50">
        <v>42765</v>
      </c>
      <c r="B16" s="51" t="s">
        <v>674</v>
      </c>
      <c r="C16" s="158">
        <v>5</v>
      </c>
      <c r="D16" s="51" t="s">
        <v>436</v>
      </c>
      <c r="E16" s="52" t="s">
        <v>681</v>
      </c>
      <c r="F16" s="47"/>
      <c r="G16" s="47"/>
      <c r="H16" s="47"/>
      <c r="I16" s="47"/>
      <c r="J16" s="47"/>
      <c r="K16" s="47"/>
      <c r="L16" s="47"/>
    </row>
    <row r="17" spans="1:12" ht="37.5">
      <c r="A17" s="50">
        <v>42767</v>
      </c>
      <c r="B17" s="51" t="s">
        <v>675</v>
      </c>
      <c r="C17" s="158">
        <v>30.5</v>
      </c>
      <c r="D17" s="51" t="s">
        <v>436</v>
      </c>
      <c r="E17" s="52" t="s">
        <v>676</v>
      </c>
      <c r="F17" s="47"/>
      <c r="G17" s="47"/>
      <c r="H17" s="47"/>
      <c r="I17" s="47"/>
      <c r="J17" s="47"/>
      <c r="K17" s="47"/>
      <c r="L17" s="47"/>
    </row>
    <row r="18" spans="1:12" ht="37.5">
      <c r="A18" s="50">
        <v>42797</v>
      </c>
      <c r="B18" s="51" t="s">
        <v>677</v>
      </c>
      <c r="C18" s="158">
        <v>3</v>
      </c>
      <c r="D18" s="51" t="s">
        <v>436</v>
      </c>
      <c r="E18" s="52" t="s">
        <v>682</v>
      </c>
      <c r="F18" s="47"/>
      <c r="G18" s="47"/>
      <c r="H18" s="47"/>
      <c r="I18" s="47"/>
      <c r="J18" s="47"/>
      <c r="K18" s="47"/>
      <c r="L18" s="47"/>
    </row>
    <row r="19" spans="1:12" ht="56.25">
      <c r="A19" s="50">
        <v>42872</v>
      </c>
      <c r="B19" s="51" t="s">
        <v>678</v>
      </c>
      <c r="C19" s="158">
        <v>15</v>
      </c>
      <c r="D19" s="51" t="s">
        <v>436</v>
      </c>
      <c r="E19" s="52" t="s">
        <v>683</v>
      </c>
      <c r="F19" s="47"/>
      <c r="G19" s="47"/>
      <c r="H19" s="47"/>
      <c r="I19" s="47"/>
      <c r="J19" s="47"/>
      <c r="K19" s="47"/>
      <c r="L19" s="47"/>
    </row>
    <row r="20" spans="1:12" ht="37.5">
      <c r="A20" s="50">
        <v>42879</v>
      </c>
      <c r="B20" s="51" t="s">
        <v>679</v>
      </c>
      <c r="C20" s="158">
        <v>240</v>
      </c>
      <c r="D20" s="51" t="s">
        <v>436</v>
      </c>
      <c r="E20" s="52" t="s">
        <v>684</v>
      </c>
      <c r="F20" s="47"/>
      <c r="G20" s="47"/>
      <c r="H20" s="47"/>
      <c r="I20" s="47"/>
      <c r="J20" s="47"/>
      <c r="K20" s="47"/>
      <c r="L20" s="47"/>
    </row>
    <row r="21" spans="1:12" ht="56.25">
      <c r="A21" s="50">
        <v>42895</v>
      </c>
      <c r="B21" s="51" t="s">
        <v>680</v>
      </c>
      <c r="C21" s="158">
        <v>3</v>
      </c>
      <c r="D21" s="51" t="s">
        <v>436</v>
      </c>
      <c r="E21" s="52" t="s">
        <v>685</v>
      </c>
      <c r="F21" s="47"/>
      <c r="G21" s="47"/>
      <c r="H21" s="47"/>
      <c r="I21" s="47"/>
      <c r="J21" s="47"/>
      <c r="K21" s="47"/>
      <c r="L21" s="47"/>
    </row>
    <row r="22" spans="1:12" ht="56.25">
      <c r="A22" s="50">
        <v>42922</v>
      </c>
      <c r="B22" s="51" t="s">
        <v>691</v>
      </c>
      <c r="C22" s="158">
        <v>5</v>
      </c>
      <c r="D22" s="51" t="s">
        <v>436</v>
      </c>
      <c r="E22" s="52" t="s">
        <v>696</v>
      </c>
      <c r="F22" s="47"/>
      <c r="G22" s="47"/>
      <c r="H22" s="47"/>
      <c r="I22" s="47"/>
      <c r="J22" s="47"/>
      <c r="K22" s="47"/>
      <c r="L22" s="47"/>
    </row>
    <row r="23" spans="1:12" ht="37.5">
      <c r="A23" s="50">
        <v>42942</v>
      </c>
      <c r="B23" s="51" t="s">
        <v>689</v>
      </c>
      <c r="C23" s="158">
        <v>5</v>
      </c>
      <c r="D23" s="51" t="s">
        <v>436</v>
      </c>
      <c r="E23" s="52" t="s">
        <v>694</v>
      </c>
      <c r="F23" s="47"/>
      <c r="G23" s="47"/>
      <c r="H23" s="47"/>
      <c r="I23" s="47"/>
      <c r="J23" s="47"/>
      <c r="K23" s="47"/>
      <c r="L23" s="47"/>
    </row>
    <row r="24" spans="1:12" ht="56.25">
      <c r="A24" s="50">
        <v>42950</v>
      </c>
      <c r="B24" s="51" t="s">
        <v>690</v>
      </c>
      <c r="C24" s="158">
        <v>30</v>
      </c>
      <c r="D24" s="51" t="s">
        <v>436</v>
      </c>
      <c r="E24" s="52" t="s">
        <v>695</v>
      </c>
      <c r="F24" s="47"/>
      <c r="G24" s="47"/>
      <c r="H24" s="47"/>
      <c r="I24" s="47"/>
      <c r="J24" s="47"/>
      <c r="K24" s="47"/>
      <c r="L24" s="47"/>
    </row>
    <row r="25" spans="1:12" ht="75">
      <c r="A25" s="50">
        <v>42969</v>
      </c>
      <c r="B25" s="51" t="s">
        <v>692</v>
      </c>
      <c r="C25" s="158">
        <v>11</v>
      </c>
      <c r="D25" s="51" t="s">
        <v>436</v>
      </c>
      <c r="E25" s="52" t="s">
        <v>697</v>
      </c>
      <c r="F25" s="47"/>
      <c r="G25" s="47"/>
      <c r="H25" s="47"/>
      <c r="I25" s="47"/>
      <c r="J25" s="47"/>
      <c r="K25" s="47"/>
      <c r="L25" s="47"/>
    </row>
    <row r="26" spans="1:12">
      <c r="A26" s="245" t="s">
        <v>693</v>
      </c>
      <c r="B26" s="245"/>
      <c r="C26" s="53">
        <f>SUM(C16:C25)</f>
        <v>347.5</v>
      </c>
      <c r="D26" s="146"/>
      <c r="E26" s="54"/>
    </row>
    <row r="27" spans="1:12">
      <c r="A27" s="55"/>
      <c r="B27" s="55"/>
      <c r="C27" s="55"/>
      <c r="D27" s="55"/>
      <c r="E27" s="56"/>
    </row>
    <row r="28" spans="1:12">
      <c r="A28" s="246"/>
      <c r="B28" s="246"/>
      <c r="C28" s="57"/>
      <c r="D28" s="57"/>
      <c r="E28" s="58"/>
    </row>
    <row r="29" spans="1:12">
      <c r="A29" s="60"/>
      <c r="B29" s="145"/>
      <c r="C29" s="197"/>
      <c r="D29" s="57"/>
      <c r="E29" s="59"/>
    </row>
    <row r="30" spans="1:12">
      <c r="B30" s="57"/>
      <c r="C30" s="57"/>
      <c r="D30" s="57"/>
      <c r="E30" s="57"/>
    </row>
    <row r="31" spans="1:12">
      <c r="B31" s="57"/>
      <c r="C31" s="57"/>
      <c r="D31" s="57"/>
      <c r="E31" s="57"/>
    </row>
    <row r="33" spans="1:5">
      <c r="E33" s="59"/>
    </row>
    <row r="34" spans="1:5">
      <c r="A34" s="145"/>
      <c r="C34" s="57"/>
      <c r="D34" s="57"/>
      <c r="E34" s="58"/>
    </row>
    <row r="35" spans="1:5">
      <c r="A35" s="55"/>
      <c r="B35" s="55"/>
      <c r="C35" s="55"/>
      <c r="D35" s="55"/>
      <c r="E35" s="56"/>
    </row>
    <row r="36" spans="1:5">
      <c r="A36" s="55"/>
      <c r="B36" s="55"/>
      <c r="C36" s="55"/>
      <c r="D36" s="55"/>
      <c r="E36" s="56"/>
    </row>
    <row r="37" spans="1:5">
      <c r="A37" s="55"/>
      <c r="B37" s="55"/>
      <c r="C37" s="55"/>
      <c r="D37" s="55"/>
      <c r="E37" s="56"/>
    </row>
    <row r="38" spans="1:5">
      <c r="A38" s="55"/>
      <c r="B38" s="55"/>
      <c r="C38" s="55"/>
      <c r="D38" s="55"/>
      <c r="E38" s="56"/>
    </row>
    <row r="39" spans="1:5">
      <c r="A39" s="55"/>
      <c r="B39" s="55"/>
      <c r="C39" s="55"/>
      <c r="D39" s="55"/>
      <c r="E39" s="56"/>
    </row>
    <row r="40" spans="1:5">
      <c r="A40" s="55"/>
      <c r="B40" s="55"/>
      <c r="C40" s="55"/>
      <c r="D40" s="55"/>
      <c r="E40" s="56"/>
    </row>
    <row r="41" spans="1:5">
      <c r="A41" s="55"/>
      <c r="B41" s="55"/>
      <c r="C41" s="55"/>
      <c r="D41" s="55"/>
      <c r="E41" s="56"/>
    </row>
    <row r="42" spans="1:5">
      <c r="A42" s="47"/>
      <c r="B42" s="47"/>
      <c r="C42" s="47"/>
      <c r="D42" s="47"/>
      <c r="E42" s="47"/>
    </row>
  </sheetData>
  <mergeCells count="14">
    <mergeCell ref="A26:B26"/>
    <mergeCell ref="A28:B28"/>
    <mergeCell ref="A1:E1"/>
    <mergeCell ref="A2:E2"/>
    <mergeCell ref="A12:A14"/>
    <mergeCell ref="B12:B14"/>
    <mergeCell ref="C12:C14"/>
    <mergeCell ref="D12:D14"/>
    <mergeCell ref="E12:E14"/>
    <mergeCell ref="A10:E10"/>
    <mergeCell ref="A9:E9"/>
    <mergeCell ref="A8:E8"/>
    <mergeCell ref="A7:E7"/>
    <mergeCell ref="A6:E6"/>
  </mergeCells>
  <pageMargins left="0.45" right="0.43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источники</vt:lpstr>
      <vt:lpstr>доходы</vt:lpstr>
      <vt:lpstr>функц</vt:lpstr>
      <vt:lpstr>ВЕДОМСТВ</vt:lpstr>
      <vt:lpstr>муниц прогр</vt:lpstr>
      <vt:lpstr>резервный фонд</vt:lpstr>
      <vt:lpstr>ВЕДОМСТВ!Заголовки_для_печати</vt:lpstr>
      <vt:lpstr>доходы!Заголовки_для_печати</vt:lpstr>
      <vt:lpstr>'муниц прогр'!Заголовки_для_печати</vt:lpstr>
      <vt:lpstr>функц!Заголовки_для_печати</vt:lpstr>
      <vt:lpstr>ВЕДОМСТВ!Область_печати</vt:lpstr>
      <vt:lpstr>доходы!Область_печати</vt:lpstr>
      <vt:lpstr>источники!Область_печати</vt:lpstr>
      <vt:lpstr>'муниц прогр'!Область_печати</vt:lpstr>
      <vt:lpstr>'резервный фонд'!Область_печати</vt:lpstr>
      <vt:lpstr>функц!Область_печати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Нелли Викторовна Опай-оол</dc:creator>
  <cp:lastModifiedBy>uh096</cp:lastModifiedBy>
  <cp:lastPrinted>2017-12-29T04:14:44Z</cp:lastPrinted>
  <dcterms:created xsi:type="dcterms:W3CDTF">2016-04-22T05:42:47Z</dcterms:created>
  <dcterms:modified xsi:type="dcterms:W3CDTF">2017-12-29T04:15:15Z</dcterms:modified>
</cp:coreProperties>
</file>